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uillermoguerrero/Documents/buscandcryptodinero/Excel/"/>
    </mc:Choice>
  </mc:AlternateContent>
  <xr:revisionPtr revIDLastSave="0" documentId="13_ncr:1_{F6E17AE8-F7F8-4C41-B711-D76C3C366E12}" xr6:coauthVersionLast="45" xr6:coauthVersionMax="45" xr10:uidLastSave="{00000000-0000-0000-0000-000000000000}"/>
  <bookViews>
    <workbookView xWindow="0" yWindow="1280" windowWidth="28800" windowHeight="15800" tabRatio="500" xr2:uid="{00000000-000D-0000-FFFF-FFFF00000000}"/>
  </bookViews>
  <sheets>
    <sheet name="Inv Fuerte con ReInversion" sheetId="33" r:id="rId1"/>
    <sheet name="Cuenta IZQ pequeña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4" i="32" l="1"/>
  <c r="N303" i="32"/>
  <c r="N302" i="32"/>
  <c r="N301" i="32"/>
  <c r="N300" i="32"/>
  <c r="N299" i="32"/>
  <c r="N298" i="32"/>
  <c r="N297" i="32"/>
  <c r="N296" i="32"/>
  <c r="N295" i="32"/>
  <c r="N294" i="32"/>
  <c r="N293" i="32"/>
  <c r="N292" i="32"/>
  <c r="N291" i="32"/>
  <c r="N290" i="32"/>
  <c r="N289" i="32"/>
  <c r="N288" i="32"/>
  <c r="N287" i="32"/>
  <c r="N286" i="32"/>
  <c r="N285" i="32"/>
  <c r="N284" i="32"/>
  <c r="N283" i="32"/>
  <c r="N282" i="32"/>
  <c r="N281" i="32"/>
  <c r="N280" i="32"/>
  <c r="N279" i="32"/>
  <c r="N278" i="32"/>
  <c r="N277" i="32"/>
  <c r="N276" i="32"/>
  <c r="N275" i="32"/>
  <c r="N274" i="32"/>
  <c r="N273" i="32"/>
  <c r="N272" i="32"/>
  <c r="N271" i="32"/>
  <c r="N270" i="32"/>
  <c r="N269" i="32"/>
  <c r="N268" i="32"/>
  <c r="N267" i="32"/>
  <c r="N266" i="32"/>
  <c r="N265" i="32"/>
  <c r="N264" i="32"/>
  <c r="N263" i="32"/>
  <c r="N262" i="32"/>
  <c r="N261" i="32"/>
  <c r="N260" i="32"/>
  <c r="N259" i="32"/>
  <c r="N258" i="32"/>
  <c r="N257" i="32"/>
  <c r="N256" i="32"/>
  <c r="N255" i="32"/>
  <c r="N254" i="32"/>
  <c r="N253" i="32"/>
  <c r="N252" i="32"/>
  <c r="N251" i="32"/>
  <c r="N250" i="32"/>
  <c r="N249" i="32"/>
  <c r="N248" i="32"/>
  <c r="N247" i="32"/>
  <c r="N246" i="32"/>
  <c r="N245" i="32"/>
  <c r="N244" i="32"/>
  <c r="N243" i="32"/>
  <c r="N242" i="32"/>
  <c r="N241" i="32"/>
  <c r="N240" i="32"/>
  <c r="N239" i="32"/>
  <c r="N238" i="32"/>
  <c r="N237" i="32"/>
  <c r="N236" i="32"/>
  <c r="N235" i="32"/>
  <c r="N234" i="32"/>
  <c r="N233" i="32"/>
  <c r="N232" i="32"/>
  <c r="N231" i="32"/>
  <c r="N230" i="32"/>
  <c r="N229" i="32"/>
  <c r="N228" i="32"/>
  <c r="N227" i="32"/>
  <c r="N226" i="32"/>
  <c r="N225" i="32"/>
  <c r="N224" i="32"/>
  <c r="N223" i="32"/>
  <c r="N222" i="32"/>
  <c r="N221" i="32"/>
  <c r="N220" i="32"/>
  <c r="N219" i="32"/>
  <c r="N218" i="32"/>
  <c r="N217" i="32"/>
  <c r="N216" i="32"/>
  <c r="N215" i="32"/>
  <c r="N214" i="32"/>
  <c r="N213" i="32"/>
  <c r="N212" i="32"/>
  <c r="N211" i="32"/>
  <c r="N210" i="32"/>
  <c r="N209" i="32"/>
  <c r="N208" i="32"/>
  <c r="N207" i="32"/>
  <c r="N206" i="32"/>
  <c r="N205" i="32"/>
  <c r="N204" i="32"/>
  <c r="N203" i="32"/>
  <c r="N202" i="32"/>
  <c r="N201" i="32"/>
  <c r="N200" i="32"/>
  <c r="N199" i="32"/>
  <c r="N198" i="32"/>
  <c r="N197" i="32"/>
  <c r="N196" i="32"/>
  <c r="N195" i="32"/>
  <c r="N194" i="32"/>
  <c r="N193" i="32"/>
  <c r="N192" i="32"/>
  <c r="N191" i="32"/>
  <c r="N190" i="32"/>
  <c r="N189" i="32"/>
  <c r="N188" i="32"/>
  <c r="N187" i="32"/>
  <c r="N186" i="32"/>
  <c r="N185" i="32"/>
  <c r="N184" i="32"/>
  <c r="N183" i="32"/>
  <c r="N182" i="32"/>
  <c r="N181" i="32"/>
  <c r="N180" i="32"/>
  <c r="N179" i="32"/>
  <c r="N178" i="32"/>
  <c r="N177" i="32"/>
  <c r="N176" i="32"/>
  <c r="N175" i="32"/>
  <c r="N174" i="32"/>
  <c r="N173" i="32"/>
  <c r="N172" i="32"/>
  <c r="N171" i="32"/>
  <c r="N170" i="32"/>
  <c r="N169" i="32"/>
  <c r="N168" i="32"/>
  <c r="N167" i="32"/>
  <c r="N166" i="32"/>
  <c r="N165" i="32"/>
  <c r="N164" i="32"/>
  <c r="N163" i="32"/>
  <c r="N162" i="32"/>
  <c r="N161" i="32"/>
  <c r="N160" i="32"/>
  <c r="N159" i="32"/>
  <c r="N158" i="32"/>
  <c r="N157" i="32"/>
  <c r="N156" i="32"/>
  <c r="N155" i="32"/>
  <c r="N154" i="32"/>
  <c r="N153" i="32"/>
  <c r="N152" i="32"/>
  <c r="N151" i="32"/>
  <c r="N150" i="32"/>
  <c r="N149" i="32"/>
  <c r="N148" i="32"/>
  <c r="N147" i="32"/>
  <c r="N146" i="32"/>
  <c r="N145" i="32"/>
  <c r="N144" i="32"/>
  <c r="N143" i="32"/>
  <c r="N142" i="32"/>
  <c r="N141" i="32"/>
  <c r="N140" i="32"/>
  <c r="N139" i="32"/>
  <c r="N138" i="32"/>
  <c r="N137" i="32"/>
  <c r="N136" i="32"/>
  <c r="N135" i="32"/>
  <c r="N134" i="32"/>
  <c r="N133" i="32"/>
  <c r="N132" i="32"/>
  <c r="N131" i="32"/>
  <c r="N130" i="32"/>
  <c r="N129" i="32"/>
  <c r="N128" i="32"/>
  <c r="N127" i="32"/>
  <c r="N126" i="32"/>
  <c r="N125" i="32"/>
  <c r="N124" i="32"/>
  <c r="N123" i="32"/>
  <c r="N122" i="32"/>
  <c r="N121" i="32"/>
  <c r="N120" i="32"/>
  <c r="N119" i="32"/>
  <c r="N118" i="32"/>
  <c r="N117" i="32"/>
  <c r="N116" i="32"/>
  <c r="N115" i="32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O3" i="32"/>
  <c r="L2" i="32" l="1"/>
  <c r="M2" i="32"/>
  <c r="O2" i="32" l="1"/>
  <c r="R94" i="33"/>
  <c r="R64" i="33"/>
  <c r="R34" i="33"/>
  <c r="B6" i="33"/>
  <c r="B7" i="33" s="1"/>
  <c r="B8" i="33" s="1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6" i="33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C5" i="33" l="1"/>
  <c r="M115" i="33" l="1"/>
  <c r="H5" i="33"/>
  <c r="J5" i="33" s="1"/>
  <c r="B6" i="32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L5" i="33" l="1"/>
  <c r="C6" i="33" s="1"/>
  <c r="H6" i="33" s="1"/>
  <c r="P5" i="33"/>
  <c r="C5" i="32"/>
  <c r="J6" i="33" l="1"/>
  <c r="P6" i="33" s="1"/>
  <c r="H5" i="32"/>
  <c r="C6" i="32"/>
  <c r="C7" i="32" s="1"/>
  <c r="C8" i="32" s="1"/>
  <c r="C9" i="32" s="1"/>
  <c r="C10" i="32" s="1"/>
  <c r="C11" i="32" s="1"/>
  <c r="C12" i="32" s="1"/>
  <c r="C13" i="32" s="1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C33" i="32" s="1"/>
  <c r="C34" i="32" s="1"/>
  <c r="C35" i="32" s="1"/>
  <c r="C36" i="32" s="1"/>
  <c r="C37" i="32" s="1"/>
  <c r="C38" i="32" s="1"/>
  <c r="C39" i="32" s="1"/>
  <c r="C40" i="32" s="1"/>
  <c r="C41" i="32" s="1"/>
  <c r="C42" i="32" s="1"/>
  <c r="C43" i="32" s="1"/>
  <c r="C44" i="32" s="1"/>
  <c r="C45" i="32" s="1"/>
  <c r="C46" i="32" s="1"/>
  <c r="C47" i="32" s="1"/>
  <c r="C48" i="32" s="1"/>
  <c r="C49" i="32" s="1"/>
  <c r="C50" i="32" s="1"/>
  <c r="C51" i="32" s="1"/>
  <c r="C52" i="32" s="1"/>
  <c r="C53" i="32" s="1"/>
  <c r="C54" i="32" s="1"/>
  <c r="C55" i="32" s="1"/>
  <c r="C56" i="32" s="1"/>
  <c r="C57" i="32" s="1"/>
  <c r="C58" i="32" s="1"/>
  <c r="C59" i="32" s="1"/>
  <c r="C60" i="32" s="1"/>
  <c r="C61" i="32" s="1"/>
  <c r="C62" i="32" s="1"/>
  <c r="C63" i="32" s="1"/>
  <c r="C64" i="32" s="1"/>
  <c r="C65" i="32" s="1"/>
  <c r="C66" i="32" s="1"/>
  <c r="C67" i="32" s="1"/>
  <c r="C68" i="32" s="1"/>
  <c r="C69" i="32" s="1"/>
  <c r="C70" i="32" s="1"/>
  <c r="C71" i="32" s="1"/>
  <c r="C72" i="32" s="1"/>
  <c r="C73" i="32" s="1"/>
  <c r="C74" i="32" s="1"/>
  <c r="C75" i="32" s="1"/>
  <c r="C76" i="32" s="1"/>
  <c r="C77" i="32" s="1"/>
  <c r="C78" i="32" s="1"/>
  <c r="C79" i="32" s="1"/>
  <c r="C80" i="32" s="1"/>
  <c r="C81" i="32" s="1"/>
  <c r="C82" i="32" s="1"/>
  <c r="C83" i="32" s="1"/>
  <c r="C84" i="32" s="1"/>
  <c r="C85" i="32" s="1"/>
  <c r="C86" i="32" s="1"/>
  <c r="C87" i="32" s="1"/>
  <c r="C88" i="32" s="1"/>
  <c r="C89" i="32" s="1"/>
  <c r="C90" i="32" s="1"/>
  <c r="C91" i="32" s="1"/>
  <c r="C92" i="32" s="1"/>
  <c r="C93" i="32" s="1"/>
  <c r="C94" i="32" s="1"/>
  <c r="C95" i="32" s="1"/>
  <c r="C96" i="32" s="1"/>
  <c r="C97" i="32" s="1"/>
  <c r="C98" i="32" s="1"/>
  <c r="C99" i="32" s="1"/>
  <c r="C100" i="32" s="1"/>
  <c r="C101" i="32" s="1"/>
  <c r="C102" i="32" s="1"/>
  <c r="C103" i="32" s="1"/>
  <c r="C104" i="32" s="1"/>
  <c r="C105" i="32" s="1"/>
  <c r="H6" i="32" l="1"/>
  <c r="J6" i="32" s="1"/>
  <c r="C106" i="32"/>
  <c r="H105" i="32"/>
  <c r="J5" i="32"/>
  <c r="L6" i="33"/>
  <c r="M116" i="33" s="1"/>
  <c r="C107" i="32" l="1"/>
  <c r="H106" i="32"/>
  <c r="C7" i="33"/>
  <c r="H7" i="33" s="1"/>
  <c r="J7" i="33" s="1"/>
  <c r="H8" i="32"/>
  <c r="H7" i="32"/>
  <c r="C108" i="32" l="1"/>
  <c r="C109" i="32" s="1"/>
  <c r="C110" i="32" s="1"/>
  <c r="H107" i="32"/>
  <c r="J7" i="32"/>
  <c r="J8" i="32"/>
  <c r="P7" i="33"/>
  <c r="L7" i="33" s="1"/>
  <c r="H9" i="32"/>
  <c r="M117" i="33" l="1"/>
  <c r="C8" i="33"/>
  <c r="H8" i="33" s="1"/>
  <c r="J8" i="33" s="1"/>
  <c r="P8" i="33" s="1"/>
  <c r="L8" i="33" s="1"/>
  <c r="C111" i="32"/>
  <c r="H110" i="32"/>
  <c r="J9" i="32"/>
  <c r="H10" i="32"/>
  <c r="C112" i="32" l="1"/>
  <c r="H111" i="32"/>
  <c r="J10" i="32"/>
  <c r="C9" i="33"/>
  <c r="H9" i="33" s="1"/>
  <c r="J9" i="33" s="1"/>
  <c r="P9" i="33" s="1"/>
  <c r="L9" i="33" s="1"/>
  <c r="M118" i="33"/>
  <c r="H11" i="32"/>
  <c r="J11" i="32" l="1"/>
  <c r="C113" i="32"/>
  <c r="H112" i="32"/>
  <c r="C10" i="33"/>
  <c r="H10" i="33" s="1"/>
  <c r="J10" i="33" s="1"/>
  <c r="L10" i="33" s="1"/>
  <c r="M120" i="33" s="1"/>
  <c r="M119" i="33"/>
  <c r="H12" i="32"/>
  <c r="C114" i="32" l="1"/>
  <c r="H113" i="32"/>
  <c r="J12" i="32"/>
  <c r="C11" i="33"/>
  <c r="H11" i="33" s="1"/>
  <c r="J11" i="33" s="1"/>
  <c r="L11" i="33" s="1"/>
  <c r="M121" i="33" s="1"/>
  <c r="P10" i="33"/>
  <c r="H13" i="32"/>
  <c r="H114" i="32" l="1"/>
  <c r="C115" i="32"/>
  <c r="J13" i="32"/>
  <c r="P11" i="33"/>
  <c r="C12" i="33"/>
  <c r="H12" i="33" s="1"/>
  <c r="J12" i="33" s="1"/>
  <c r="P12" i="33" s="1"/>
  <c r="H14" i="32"/>
  <c r="J14" i="32" s="1"/>
  <c r="H115" i="32" l="1"/>
  <c r="C116" i="32"/>
  <c r="L12" i="33"/>
  <c r="H15" i="32"/>
  <c r="H116" i="32" l="1"/>
  <c r="C117" i="32"/>
  <c r="J15" i="32"/>
  <c r="C13" i="33"/>
  <c r="H13" i="33" s="1"/>
  <c r="J13" i="33" s="1"/>
  <c r="P13" i="33" s="1"/>
  <c r="L13" i="33" s="1"/>
  <c r="M122" i="33"/>
  <c r="H16" i="32"/>
  <c r="J16" i="32" s="1"/>
  <c r="C118" i="32" l="1"/>
  <c r="H117" i="32"/>
  <c r="C14" i="33"/>
  <c r="H14" i="33" s="1"/>
  <c r="J14" i="33" s="1"/>
  <c r="P14" i="33" s="1"/>
  <c r="M123" i="33"/>
  <c r="H17" i="32"/>
  <c r="L14" i="33" l="1"/>
  <c r="M124" i="33" s="1"/>
  <c r="J17" i="32"/>
  <c r="C119" i="32"/>
  <c r="H118" i="32"/>
  <c r="R124" i="33"/>
  <c r="H18" i="32"/>
  <c r="C15" i="33" l="1"/>
  <c r="H15" i="33" s="1"/>
  <c r="J15" i="33" s="1"/>
  <c r="H119" i="32"/>
  <c r="C120" i="32"/>
  <c r="J18" i="32"/>
  <c r="H19" i="32"/>
  <c r="J19" i="32" s="1"/>
  <c r="H120" i="32" l="1"/>
  <c r="C121" i="32"/>
  <c r="P15" i="33"/>
  <c r="L15" i="33" s="1"/>
  <c r="H20" i="32"/>
  <c r="J20" i="32" s="1"/>
  <c r="C122" i="32" l="1"/>
  <c r="H121" i="32"/>
  <c r="H21" i="32"/>
  <c r="J21" i="32" s="1"/>
  <c r="C16" i="33"/>
  <c r="H16" i="33" s="1"/>
  <c r="J16" i="33" s="1"/>
  <c r="M125" i="33"/>
  <c r="H22" i="32"/>
  <c r="C123" i="32" l="1"/>
  <c r="H122" i="32"/>
  <c r="J22" i="32"/>
  <c r="P16" i="33"/>
  <c r="L16" i="33" s="1"/>
  <c r="H23" i="32"/>
  <c r="J23" i="32" s="1"/>
  <c r="H123" i="32" l="1"/>
  <c r="C124" i="32"/>
  <c r="C17" i="33"/>
  <c r="H17" i="33" s="1"/>
  <c r="J17" i="33" s="1"/>
  <c r="M126" i="33"/>
  <c r="H24" i="32"/>
  <c r="J24" i="32" s="1"/>
  <c r="H124" i="32" l="1"/>
  <c r="C125" i="32"/>
  <c r="L17" i="33"/>
  <c r="P17" i="33"/>
  <c r="H25" i="32"/>
  <c r="J25" i="32" s="1"/>
  <c r="C126" i="32" l="1"/>
  <c r="H125" i="32"/>
  <c r="C18" i="33"/>
  <c r="H18" i="33" s="1"/>
  <c r="J18" i="33" s="1"/>
  <c r="L18" i="33" s="1"/>
  <c r="M128" i="33" s="1"/>
  <c r="M127" i="33"/>
  <c r="H26" i="32"/>
  <c r="J26" i="32" s="1"/>
  <c r="P18" i="33" l="1"/>
  <c r="C19" i="33" s="1"/>
  <c r="H19" i="33" s="1"/>
  <c r="J19" i="33" s="1"/>
  <c r="P19" i="33" s="1"/>
  <c r="C127" i="32"/>
  <c r="H126" i="32"/>
  <c r="H27" i="32"/>
  <c r="J27" i="32" s="1"/>
  <c r="H127" i="32" l="1"/>
  <c r="C128" i="32"/>
  <c r="L19" i="33"/>
  <c r="H28" i="32"/>
  <c r="J28" i="32" s="1"/>
  <c r="C129" i="32" l="1"/>
  <c r="H128" i="32"/>
  <c r="C20" i="33"/>
  <c r="H20" i="33" s="1"/>
  <c r="J20" i="33" s="1"/>
  <c r="M129" i="33"/>
  <c r="H29" i="32"/>
  <c r="J29" i="32" s="1"/>
  <c r="C130" i="32" l="1"/>
  <c r="H129" i="32"/>
  <c r="P20" i="33"/>
  <c r="L20" i="33" s="1"/>
  <c r="H30" i="32"/>
  <c r="J30" i="32" s="1"/>
  <c r="C131" i="32" l="1"/>
  <c r="H130" i="32"/>
  <c r="C21" i="33"/>
  <c r="H21" i="33" s="1"/>
  <c r="J21" i="33" s="1"/>
  <c r="M130" i="33"/>
  <c r="C132" i="32" l="1"/>
  <c r="H131" i="32"/>
  <c r="P21" i="33"/>
  <c r="L21" i="33" s="1"/>
  <c r="H31" i="32"/>
  <c r="J31" i="32" l="1"/>
  <c r="H132" i="32"/>
  <c r="C133" i="32"/>
  <c r="C22" i="33"/>
  <c r="H22" i="33" s="1"/>
  <c r="J22" i="33" s="1"/>
  <c r="M131" i="33"/>
  <c r="H32" i="32"/>
  <c r="J32" i="32" s="1"/>
  <c r="C134" i="32" l="1"/>
  <c r="H133" i="32"/>
  <c r="P22" i="33"/>
  <c r="L22" i="33" s="1"/>
  <c r="H33" i="32"/>
  <c r="J33" i="32" l="1"/>
  <c r="H134" i="32"/>
  <c r="C135" i="32"/>
  <c r="C23" i="33"/>
  <c r="H23" i="33" s="1"/>
  <c r="J23" i="33" s="1"/>
  <c r="M132" i="33"/>
  <c r="H34" i="32"/>
  <c r="J34" i="32" s="1"/>
  <c r="C136" i="32" l="1"/>
  <c r="H135" i="32"/>
  <c r="P23" i="33"/>
  <c r="L23" i="33" s="1"/>
  <c r="H35" i="32"/>
  <c r="J35" i="32" s="1"/>
  <c r="C137" i="32" l="1"/>
  <c r="H136" i="32"/>
  <c r="C24" i="33"/>
  <c r="H24" i="33" s="1"/>
  <c r="J24" i="33" s="1"/>
  <c r="P24" i="33" s="1"/>
  <c r="M133" i="33"/>
  <c r="H36" i="32"/>
  <c r="J36" i="32" s="1"/>
  <c r="H137" i="32" l="1"/>
  <c r="C138" i="32"/>
  <c r="L24" i="33"/>
  <c r="M134" i="33" s="1"/>
  <c r="H37" i="32"/>
  <c r="J37" i="32" s="1"/>
  <c r="C139" i="32" l="1"/>
  <c r="H138" i="32"/>
  <c r="C25" i="33"/>
  <c r="H25" i="33" s="1"/>
  <c r="J25" i="33" s="1"/>
  <c r="P25" i="33" s="1"/>
  <c r="H38" i="32"/>
  <c r="J38" i="32" s="1"/>
  <c r="L25" i="33" l="1"/>
  <c r="C26" i="33" s="1"/>
  <c r="H26" i="33" s="1"/>
  <c r="J26" i="33" s="1"/>
  <c r="C140" i="32"/>
  <c r="H139" i="32"/>
  <c r="H39" i="32"/>
  <c r="J39" i="32" s="1"/>
  <c r="M135" i="33" l="1"/>
  <c r="H140" i="32"/>
  <c r="C141" i="32"/>
  <c r="P26" i="33"/>
  <c r="L26" i="33" s="1"/>
  <c r="H40" i="32"/>
  <c r="J40" i="32" s="1"/>
  <c r="C142" i="32" l="1"/>
  <c r="H141" i="32"/>
  <c r="C27" i="33"/>
  <c r="H27" i="33" s="1"/>
  <c r="J27" i="33" s="1"/>
  <c r="P27" i="33" s="1"/>
  <c r="M136" i="33"/>
  <c r="H41" i="32"/>
  <c r="J41" i="32" s="1"/>
  <c r="C143" i="32" l="1"/>
  <c r="H142" i="32"/>
  <c r="L27" i="33"/>
  <c r="H42" i="32"/>
  <c r="J42" i="32" s="1"/>
  <c r="H143" i="32" l="1"/>
  <c r="C144" i="32"/>
  <c r="C28" i="33"/>
  <c r="H28" i="33" s="1"/>
  <c r="J28" i="33" s="1"/>
  <c r="P28" i="33" s="1"/>
  <c r="M137" i="33"/>
  <c r="H43" i="32"/>
  <c r="J43" i="32" l="1"/>
  <c r="H144" i="32"/>
  <c r="C145" i="32"/>
  <c r="L28" i="33"/>
  <c r="H44" i="32"/>
  <c r="J44" i="32" s="1"/>
  <c r="C146" i="32" l="1"/>
  <c r="H145" i="32"/>
  <c r="C29" i="33"/>
  <c r="H29" i="33" s="1"/>
  <c r="J29" i="33" s="1"/>
  <c r="P29" i="33" s="1"/>
  <c r="M138" i="33"/>
  <c r="H45" i="32"/>
  <c r="J45" i="32" s="1"/>
  <c r="C147" i="32" l="1"/>
  <c r="H146" i="32"/>
  <c r="L29" i="33"/>
  <c r="H46" i="32"/>
  <c r="J46" i="32" s="1"/>
  <c r="H147" i="32" l="1"/>
  <c r="C148" i="32"/>
  <c r="C30" i="33"/>
  <c r="H30" i="33" s="1"/>
  <c r="J30" i="33" s="1"/>
  <c r="P30" i="33" s="1"/>
  <c r="M139" i="33"/>
  <c r="H47" i="32"/>
  <c r="J47" i="32" s="1"/>
  <c r="H148" i="32" l="1"/>
  <c r="C149" i="32"/>
  <c r="L30" i="33"/>
  <c r="H48" i="32"/>
  <c r="H149" i="32" l="1"/>
  <c r="C150" i="32"/>
  <c r="J48" i="32"/>
  <c r="C31" i="33"/>
  <c r="H31" i="33" s="1"/>
  <c r="J31" i="33" s="1"/>
  <c r="M140" i="33"/>
  <c r="H49" i="32"/>
  <c r="C151" i="32" l="1"/>
  <c r="H150" i="32"/>
  <c r="J49" i="32"/>
  <c r="L31" i="33"/>
  <c r="P31" i="33"/>
  <c r="H50" i="32"/>
  <c r="H151" i="32" l="1"/>
  <c r="C152" i="32"/>
  <c r="J50" i="32"/>
  <c r="C32" i="33"/>
  <c r="H32" i="33" s="1"/>
  <c r="J32" i="33" s="1"/>
  <c r="P32" i="33" s="1"/>
  <c r="M141" i="33"/>
  <c r="H51" i="32"/>
  <c r="L32" i="33" l="1"/>
  <c r="M142" i="33" s="1"/>
  <c r="J51" i="32"/>
  <c r="H152" i="32"/>
  <c r="C153" i="32"/>
  <c r="H52" i="32"/>
  <c r="J52" i="32" s="1"/>
  <c r="C33" i="33" l="1"/>
  <c r="H33" i="33" s="1"/>
  <c r="J33" i="33" s="1"/>
  <c r="P33" i="33" s="1"/>
  <c r="C154" i="32"/>
  <c r="H153" i="32"/>
  <c r="H53" i="32"/>
  <c r="J53" i="32" s="1"/>
  <c r="L33" i="33" l="1"/>
  <c r="C34" i="33" s="1"/>
  <c r="H34" i="33" s="1"/>
  <c r="J34" i="33" s="1"/>
  <c r="C155" i="32"/>
  <c r="H154" i="32"/>
  <c r="H54" i="32"/>
  <c r="M143" i="33" l="1"/>
  <c r="J54" i="32"/>
  <c r="C156" i="32"/>
  <c r="H155" i="32"/>
  <c r="P34" i="33"/>
  <c r="L34" i="33" s="1"/>
  <c r="H55" i="32"/>
  <c r="J55" i="32" s="1"/>
  <c r="C157" i="32" l="1"/>
  <c r="H156" i="32"/>
  <c r="C35" i="33"/>
  <c r="H35" i="33" s="1"/>
  <c r="J35" i="33" s="1"/>
  <c r="P35" i="33" s="1"/>
  <c r="M144" i="33"/>
  <c r="S34" i="33"/>
  <c r="T34" i="33" s="1"/>
  <c r="H56" i="32"/>
  <c r="J56" i="32" s="1"/>
  <c r="X57" i="32"/>
  <c r="C158" i="32" l="1"/>
  <c r="H157" i="32"/>
  <c r="L35" i="33"/>
  <c r="H57" i="32"/>
  <c r="J57" i="32" l="1"/>
  <c r="H158" i="32"/>
  <c r="C159" i="32"/>
  <c r="C36" i="33"/>
  <c r="H36" i="33" s="1"/>
  <c r="J36" i="33" s="1"/>
  <c r="P36" i="33" s="1"/>
  <c r="M145" i="33"/>
  <c r="H58" i="32"/>
  <c r="J58" i="32" s="1"/>
  <c r="C160" i="32" l="1"/>
  <c r="H159" i="32"/>
  <c r="L36" i="33"/>
  <c r="H59" i="32"/>
  <c r="J59" i="32" l="1"/>
  <c r="C161" i="32"/>
  <c r="H160" i="32"/>
  <c r="C37" i="33"/>
  <c r="H37" i="33" s="1"/>
  <c r="J37" i="33" s="1"/>
  <c r="M146" i="33"/>
  <c r="H60" i="32"/>
  <c r="J60" i="32" s="1"/>
  <c r="C162" i="32" l="1"/>
  <c r="H161" i="32"/>
  <c r="P37" i="33"/>
  <c r="L37" i="33" s="1"/>
  <c r="H61" i="32"/>
  <c r="C163" i="32" l="1"/>
  <c r="H162" i="32"/>
  <c r="J61" i="32"/>
  <c r="C38" i="33"/>
  <c r="H38" i="33" s="1"/>
  <c r="J38" i="33" s="1"/>
  <c r="L38" i="33" s="1"/>
  <c r="M148" i="33" s="1"/>
  <c r="M147" i="33"/>
  <c r="H62" i="32"/>
  <c r="J62" i="32" l="1"/>
  <c r="H163" i="32"/>
  <c r="C164" i="32"/>
  <c r="P38" i="33"/>
  <c r="C39" i="33" s="1"/>
  <c r="H39" i="33" s="1"/>
  <c r="J39" i="33" s="1"/>
  <c r="L39" i="33" s="1"/>
  <c r="M149" i="33" s="1"/>
  <c r="H63" i="32"/>
  <c r="P39" i="33" l="1"/>
  <c r="C40" i="33" s="1"/>
  <c r="H40" i="33" s="1"/>
  <c r="J40" i="33" s="1"/>
  <c r="J63" i="32"/>
  <c r="C165" i="32"/>
  <c r="H164" i="32"/>
  <c r="H64" i="32"/>
  <c r="J64" i="32" s="1"/>
  <c r="H165" i="32" l="1"/>
  <c r="C166" i="32"/>
  <c r="P40" i="33"/>
  <c r="L40" i="33" s="1"/>
  <c r="H65" i="32"/>
  <c r="J65" i="32" l="1"/>
  <c r="C167" i="32"/>
  <c r="H166" i="32"/>
  <c r="C41" i="33"/>
  <c r="H41" i="33" s="1"/>
  <c r="J41" i="33" s="1"/>
  <c r="M150" i="33"/>
  <c r="H66" i="32"/>
  <c r="J66" i="32" s="1"/>
  <c r="H167" i="32" l="1"/>
  <c r="C168" i="32"/>
  <c r="P41" i="33"/>
  <c r="L41" i="33" s="1"/>
  <c r="H67" i="32"/>
  <c r="J67" i="32" s="1"/>
  <c r="H168" i="32" l="1"/>
  <c r="C169" i="32"/>
  <c r="C42" i="33"/>
  <c r="H42" i="33" s="1"/>
  <c r="J42" i="33" s="1"/>
  <c r="M151" i="33"/>
  <c r="H68" i="32"/>
  <c r="J68" i="32" l="1"/>
  <c r="H169" i="32"/>
  <c r="C170" i="32"/>
  <c r="P42" i="33"/>
  <c r="L42" i="33" s="1"/>
  <c r="H69" i="32"/>
  <c r="J69" i="32" s="1"/>
  <c r="H170" i="32" l="1"/>
  <c r="C171" i="32"/>
  <c r="C43" i="33"/>
  <c r="H43" i="33" s="1"/>
  <c r="J43" i="33" s="1"/>
  <c r="M152" i="33"/>
  <c r="H70" i="32"/>
  <c r="J70" i="32" s="1"/>
  <c r="H171" i="32" l="1"/>
  <c r="C172" i="32"/>
  <c r="P43" i="33"/>
  <c r="L43" i="33" s="1"/>
  <c r="H71" i="32"/>
  <c r="H172" i="32" l="1"/>
  <c r="C173" i="32"/>
  <c r="J71" i="32"/>
  <c r="C44" i="33"/>
  <c r="H44" i="33" s="1"/>
  <c r="J44" i="33" s="1"/>
  <c r="M153" i="33"/>
  <c r="H72" i="32"/>
  <c r="J72" i="32" s="1"/>
  <c r="C174" i="32" l="1"/>
  <c r="H173" i="32"/>
  <c r="P44" i="33"/>
  <c r="H73" i="32"/>
  <c r="C175" i="32" l="1"/>
  <c r="H174" i="32"/>
  <c r="J73" i="32"/>
  <c r="L44" i="33"/>
  <c r="H74" i="32"/>
  <c r="J74" i="32" l="1"/>
  <c r="H175" i="32"/>
  <c r="C176" i="32"/>
  <c r="C45" i="33"/>
  <c r="H45" i="33" s="1"/>
  <c r="J45" i="33" s="1"/>
  <c r="L45" i="33" s="1"/>
  <c r="M155" i="33" s="1"/>
  <c r="M154" i="33"/>
  <c r="R154" i="33" s="1"/>
  <c r="H75" i="32"/>
  <c r="J75" i="32" s="1"/>
  <c r="H176" i="32" l="1"/>
  <c r="C177" i="32"/>
  <c r="P45" i="33"/>
  <c r="C46" i="33" s="1"/>
  <c r="H46" i="33" s="1"/>
  <c r="J46" i="33" s="1"/>
  <c r="L46" i="33" s="1"/>
  <c r="M156" i="33" s="1"/>
  <c r="H76" i="32"/>
  <c r="J76" i="32" s="1"/>
  <c r="C178" i="32" l="1"/>
  <c r="H177" i="32"/>
  <c r="P46" i="33"/>
  <c r="C47" i="33" s="1"/>
  <c r="H77" i="32"/>
  <c r="J77" i="32" s="1"/>
  <c r="C179" i="32" l="1"/>
  <c r="H178" i="32"/>
  <c r="H47" i="33"/>
  <c r="J47" i="33" s="1"/>
  <c r="H78" i="32"/>
  <c r="J78" i="32" l="1"/>
  <c r="C180" i="32"/>
  <c r="H179" i="32"/>
  <c r="P47" i="33"/>
  <c r="H79" i="32"/>
  <c r="H180" i="32" l="1"/>
  <c r="C181" i="32"/>
  <c r="J79" i="32"/>
  <c r="L47" i="33"/>
  <c r="H80" i="32"/>
  <c r="J80" i="32" s="1"/>
  <c r="H181" i="32" l="1"/>
  <c r="C182" i="32"/>
  <c r="C48" i="33"/>
  <c r="H48" i="33" s="1"/>
  <c r="J48" i="33" s="1"/>
  <c r="P48" i="33" s="1"/>
  <c r="M157" i="33"/>
  <c r="H81" i="32"/>
  <c r="J81" i="32" s="1"/>
  <c r="C183" i="32" l="1"/>
  <c r="H182" i="32"/>
  <c r="L48" i="33"/>
  <c r="H82" i="32"/>
  <c r="J82" i="32" s="1"/>
  <c r="C184" i="32" l="1"/>
  <c r="H183" i="32"/>
  <c r="C49" i="33"/>
  <c r="H49" i="33" s="1"/>
  <c r="J49" i="33" s="1"/>
  <c r="P49" i="33" s="1"/>
  <c r="M158" i="33"/>
  <c r="H83" i="32"/>
  <c r="J83" i="32" l="1"/>
  <c r="H184" i="32"/>
  <c r="C185" i="32"/>
  <c r="L49" i="33"/>
  <c r="H84" i="32"/>
  <c r="C186" i="32" l="1"/>
  <c r="H185" i="32"/>
  <c r="J84" i="32"/>
  <c r="C50" i="33"/>
  <c r="H50" i="33" s="1"/>
  <c r="J50" i="33" s="1"/>
  <c r="P50" i="33" s="1"/>
  <c r="L50" i="33" s="1"/>
  <c r="M159" i="33"/>
  <c r="H85" i="32"/>
  <c r="J85" i="32" l="1"/>
  <c r="C187" i="32"/>
  <c r="H186" i="32"/>
  <c r="C51" i="33"/>
  <c r="H51" i="33" s="1"/>
  <c r="J51" i="33" s="1"/>
  <c r="M160" i="33"/>
  <c r="H86" i="32"/>
  <c r="J86" i="32" s="1"/>
  <c r="H187" i="32" l="1"/>
  <c r="C188" i="32"/>
  <c r="P51" i="33"/>
  <c r="H87" i="32"/>
  <c r="J87" i="32" l="1"/>
  <c r="H188" i="32"/>
  <c r="C189" i="32"/>
  <c r="L51" i="33"/>
  <c r="H88" i="32"/>
  <c r="C190" i="32" l="1"/>
  <c r="H189" i="32"/>
  <c r="J88" i="32"/>
  <c r="C52" i="33"/>
  <c r="H52" i="33" s="1"/>
  <c r="J52" i="33" s="1"/>
  <c r="L52" i="33" s="1"/>
  <c r="M162" i="33" s="1"/>
  <c r="M161" i="33"/>
  <c r="H89" i="32"/>
  <c r="J89" i="32" s="1"/>
  <c r="C191" i="32" l="1"/>
  <c r="H190" i="32"/>
  <c r="C53" i="33"/>
  <c r="H53" i="33" s="1"/>
  <c r="J53" i="33" s="1"/>
  <c r="L53" i="33" s="1"/>
  <c r="M163" i="33" s="1"/>
  <c r="P52" i="33"/>
  <c r="H90" i="32"/>
  <c r="J90" i="32" l="1"/>
  <c r="C192" i="32"/>
  <c r="H191" i="32"/>
  <c r="P53" i="33"/>
  <c r="C54" i="33" s="1"/>
  <c r="H91" i="32"/>
  <c r="J91" i="32" s="1"/>
  <c r="H192" i="32" l="1"/>
  <c r="C193" i="32"/>
  <c r="H54" i="33"/>
  <c r="J54" i="33" s="1"/>
  <c r="H92" i="32"/>
  <c r="J92" i="32" s="1"/>
  <c r="C194" i="32" l="1"/>
  <c r="H193" i="32"/>
  <c r="P54" i="33"/>
  <c r="L54" i="33" s="1"/>
  <c r="H93" i="32"/>
  <c r="J93" i="32" l="1"/>
  <c r="H194" i="32"/>
  <c r="C195" i="32"/>
  <c r="C55" i="33"/>
  <c r="H55" i="33" s="1"/>
  <c r="J55" i="33" s="1"/>
  <c r="M164" i="33"/>
  <c r="H94" i="32"/>
  <c r="J94" i="32" s="1"/>
  <c r="C196" i="32" l="1"/>
  <c r="H195" i="32"/>
  <c r="P55" i="33"/>
  <c r="H95" i="32"/>
  <c r="J95" i="32" s="1"/>
  <c r="H196" i="32" l="1"/>
  <c r="C197" i="32"/>
  <c r="L55" i="33"/>
  <c r="H96" i="32"/>
  <c r="J96" i="32" l="1"/>
  <c r="H197" i="32"/>
  <c r="C198" i="32"/>
  <c r="C56" i="33"/>
  <c r="H56" i="33" s="1"/>
  <c r="J56" i="33" s="1"/>
  <c r="P56" i="33" s="1"/>
  <c r="M165" i="33"/>
  <c r="H97" i="32"/>
  <c r="J97" i="32" s="1"/>
  <c r="C199" i="32" l="1"/>
  <c r="H198" i="32"/>
  <c r="L56" i="33"/>
  <c r="H98" i="32"/>
  <c r="C200" i="32" l="1"/>
  <c r="H199" i="32"/>
  <c r="J98" i="32"/>
  <c r="C57" i="33"/>
  <c r="H57" i="33" s="1"/>
  <c r="J57" i="33" s="1"/>
  <c r="P57" i="33" s="1"/>
  <c r="L57" i="33" s="1"/>
  <c r="M166" i="33"/>
  <c r="H99" i="32"/>
  <c r="J99" i="32" s="1"/>
  <c r="C201" i="32" l="1"/>
  <c r="H200" i="32"/>
  <c r="C58" i="33"/>
  <c r="H58" i="33" s="1"/>
  <c r="J58" i="33" s="1"/>
  <c r="M167" i="33"/>
  <c r="H100" i="32"/>
  <c r="C202" i="32" l="1"/>
  <c r="H201" i="32"/>
  <c r="J100" i="32"/>
  <c r="P58" i="33"/>
  <c r="H101" i="32"/>
  <c r="J101" i="32" s="1"/>
  <c r="C203" i="32" l="1"/>
  <c r="H202" i="32"/>
  <c r="L58" i="33"/>
  <c r="H102" i="32"/>
  <c r="J102" i="32" l="1"/>
  <c r="C204" i="32"/>
  <c r="H203" i="32"/>
  <c r="C59" i="33"/>
  <c r="H59" i="33" s="1"/>
  <c r="J59" i="33" s="1"/>
  <c r="L59" i="33" s="1"/>
  <c r="M169" i="33" s="1"/>
  <c r="M168" i="33"/>
  <c r="H103" i="32"/>
  <c r="J103" i="32" l="1"/>
  <c r="C205" i="32"/>
  <c r="H204" i="32"/>
  <c r="P59" i="33"/>
  <c r="C60" i="33" s="1"/>
  <c r="H60" i="33" s="1"/>
  <c r="J60" i="33" s="1"/>
  <c r="L60" i="33" s="1"/>
  <c r="M170" i="33" s="1"/>
  <c r="H104" i="32"/>
  <c r="H205" i="32" l="1"/>
  <c r="C206" i="32"/>
  <c r="J104" i="32"/>
  <c r="J106" i="32"/>
  <c r="J107" i="32"/>
  <c r="J105" i="32"/>
  <c r="P60" i="33"/>
  <c r="C61" i="33" s="1"/>
  <c r="C207" i="32" l="1"/>
  <c r="H206" i="32"/>
  <c r="H61" i="33"/>
  <c r="J61" i="33" s="1"/>
  <c r="C208" i="32" l="1"/>
  <c r="H207" i="32"/>
  <c r="P61" i="33"/>
  <c r="H108" i="32"/>
  <c r="C209" i="32" l="1"/>
  <c r="H208" i="32"/>
  <c r="J108" i="32"/>
  <c r="J206" i="32"/>
  <c r="L61" i="33"/>
  <c r="H109" i="32"/>
  <c r="J202" i="32" s="1"/>
  <c r="J208" i="32" l="1"/>
  <c r="J201" i="32"/>
  <c r="J204" i="32"/>
  <c r="C210" i="32"/>
  <c r="H209" i="32"/>
  <c r="J209" i="32" s="1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31" i="32"/>
  <c r="J129" i="32"/>
  <c r="J128" i="32"/>
  <c r="J130" i="32"/>
  <c r="J132" i="32"/>
  <c r="J133" i="32"/>
  <c r="J134" i="32"/>
  <c r="J135" i="32"/>
  <c r="J136" i="32"/>
  <c r="J137" i="32"/>
  <c r="J138" i="32"/>
  <c r="J139" i="32"/>
  <c r="J140" i="32"/>
  <c r="J142" i="32"/>
  <c r="J141" i="32"/>
  <c r="J143" i="32"/>
  <c r="J146" i="32"/>
  <c r="J144" i="32"/>
  <c r="J147" i="32"/>
  <c r="J145" i="32"/>
  <c r="J148" i="32"/>
  <c r="J150" i="32"/>
  <c r="J149" i="32"/>
  <c r="J151" i="32"/>
  <c r="J152" i="32"/>
  <c r="J154" i="32"/>
  <c r="J153" i="32"/>
  <c r="J157" i="32"/>
  <c r="J155" i="32"/>
  <c r="J156" i="32"/>
  <c r="J158" i="32"/>
  <c r="J159" i="32"/>
  <c r="J160" i="32"/>
  <c r="J161" i="32"/>
  <c r="J162" i="32"/>
  <c r="J163" i="32"/>
  <c r="J164" i="32"/>
  <c r="J165" i="32"/>
  <c r="J166" i="32"/>
  <c r="J167" i="32"/>
  <c r="J170" i="32"/>
  <c r="J168" i="32"/>
  <c r="J169" i="32"/>
  <c r="J171" i="32"/>
  <c r="J173" i="32"/>
  <c r="J172" i="32"/>
  <c r="J174" i="32"/>
  <c r="J175" i="32"/>
  <c r="J176" i="32"/>
  <c r="J177" i="32"/>
  <c r="J178" i="32"/>
  <c r="J180" i="32"/>
  <c r="J179" i="32"/>
  <c r="J182" i="32"/>
  <c r="J183" i="32"/>
  <c r="J181" i="32"/>
  <c r="J184" i="32"/>
  <c r="J185" i="32"/>
  <c r="J187" i="32"/>
  <c r="J186" i="32"/>
  <c r="J190" i="32"/>
  <c r="J188" i="32"/>
  <c r="J189" i="32"/>
  <c r="J191" i="32"/>
  <c r="J193" i="32"/>
  <c r="J192" i="32"/>
  <c r="J195" i="32"/>
  <c r="J194" i="32"/>
  <c r="J197" i="32"/>
  <c r="J196" i="32"/>
  <c r="J198" i="32"/>
  <c r="J199" i="32"/>
  <c r="J200" i="32"/>
  <c r="J205" i="32"/>
  <c r="J203" i="32"/>
  <c r="J207" i="32"/>
  <c r="J111" i="32"/>
  <c r="J113" i="32"/>
  <c r="J112" i="32"/>
  <c r="J110" i="32"/>
  <c r="J114" i="32"/>
  <c r="J109" i="32"/>
  <c r="C62" i="33"/>
  <c r="H62" i="33" s="1"/>
  <c r="J62" i="33" s="1"/>
  <c r="P62" i="33" s="1"/>
  <c r="L62" i="33" s="1"/>
  <c r="M171" i="33"/>
  <c r="C211" i="32" l="1"/>
  <c r="H210" i="32"/>
  <c r="J210" i="32" s="1"/>
  <c r="C63" i="33"/>
  <c r="H63" i="33" s="1"/>
  <c r="J63" i="33" s="1"/>
  <c r="M172" i="33"/>
  <c r="H211" i="32" l="1"/>
  <c r="J211" i="32" s="1"/>
  <c r="C212" i="32"/>
  <c r="P63" i="33"/>
  <c r="H212" i="32" l="1"/>
  <c r="J212" i="32" s="1"/>
  <c r="C213" i="32"/>
  <c r="L63" i="33"/>
  <c r="H213" i="32" l="1"/>
  <c r="J213" i="32" s="1"/>
  <c r="C214" i="32"/>
  <c r="C64" i="33"/>
  <c r="H64" i="33" s="1"/>
  <c r="J64" i="33" s="1"/>
  <c r="P64" i="33" s="1"/>
  <c r="L64" i="33" s="1"/>
  <c r="M173" i="33"/>
  <c r="C215" i="32" l="1"/>
  <c r="H214" i="32"/>
  <c r="J214" i="32" s="1"/>
  <c r="C65" i="33"/>
  <c r="H65" i="33" s="1"/>
  <c r="J65" i="33" s="1"/>
  <c r="M174" i="33"/>
  <c r="S64" i="33"/>
  <c r="T64" i="33" s="1"/>
  <c r="H215" i="32" l="1"/>
  <c r="J215" i="32" s="1"/>
  <c r="C216" i="32"/>
  <c r="P65" i="33"/>
  <c r="L65" i="33" s="1"/>
  <c r="H216" i="32" l="1"/>
  <c r="J216" i="32" s="1"/>
  <c r="C217" i="32"/>
  <c r="C66" i="33"/>
  <c r="H66" i="33" s="1"/>
  <c r="J66" i="33" s="1"/>
  <c r="L66" i="33" s="1"/>
  <c r="M176" i="33" s="1"/>
  <c r="M175" i="33"/>
  <c r="C218" i="32" l="1"/>
  <c r="H217" i="32"/>
  <c r="J217" i="32" s="1"/>
  <c r="P66" i="33"/>
  <c r="C67" i="33" s="1"/>
  <c r="C219" i="32" l="1"/>
  <c r="H218" i="32"/>
  <c r="J218" i="32" s="1"/>
  <c r="H67" i="33"/>
  <c r="J67" i="33" s="1"/>
  <c r="L67" i="33" s="1"/>
  <c r="M177" i="33" s="1"/>
  <c r="C220" i="32" l="1"/>
  <c r="H219" i="32"/>
  <c r="J219" i="32" s="1"/>
  <c r="P67" i="33"/>
  <c r="C68" i="33" s="1"/>
  <c r="H220" i="32" l="1"/>
  <c r="J220" i="32" s="1"/>
  <c r="C221" i="32"/>
  <c r="H68" i="33"/>
  <c r="J68" i="33" s="1"/>
  <c r="H221" i="32" l="1"/>
  <c r="J221" i="32" s="1"/>
  <c r="C222" i="32"/>
  <c r="P68" i="33"/>
  <c r="C223" i="32" l="1"/>
  <c r="H222" i="32"/>
  <c r="J222" i="32" s="1"/>
  <c r="L68" i="33"/>
  <c r="C224" i="32" l="1"/>
  <c r="H223" i="32"/>
  <c r="J223" i="32" s="1"/>
  <c r="C69" i="33"/>
  <c r="H69" i="33" s="1"/>
  <c r="J69" i="33" s="1"/>
  <c r="P69" i="33" s="1"/>
  <c r="M178" i="33"/>
  <c r="C225" i="32" l="1"/>
  <c r="H224" i="32"/>
  <c r="J224" i="32" s="1"/>
  <c r="L69" i="33"/>
  <c r="H225" i="32" l="1"/>
  <c r="J225" i="32" s="1"/>
  <c r="C226" i="32"/>
  <c r="C70" i="33"/>
  <c r="H70" i="33" s="1"/>
  <c r="J70" i="33" s="1"/>
  <c r="P70" i="33" s="1"/>
  <c r="M179" i="33"/>
  <c r="C227" i="32" l="1"/>
  <c r="H226" i="32"/>
  <c r="J226" i="32" s="1"/>
  <c r="L70" i="33"/>
  <c r="M180" i="33" s="1"/>
  <c r="C228" i="32" l="1"/>
  <c r="H227" i="32"/>
  <c r="J227" i="32" s="1"/>
  <c r="C71" i="33"/>
  <c r="H71" i="33" s="1"/>
  <c r="J71" i="33" s="1"/>
  <c r="P71" i="33" s="1"/>
  <c r="H228" i="32" l="1"/>
  <c r="J228" i="32" s="1"/>
  <c r="C229" i="32"/>
  <c r="L71" i="33"/>
  <c r="C230" i="32" l="1"/>
  <c r="H229" i="32"/>
  <c r="J229" i="32" s="1"/>
  <c r="C72" i="33"/>
  <c r="H72" i="33" s="1"/>
  <c r="J72" i="33" s="1"/>
  <c r="P72" i="33" s="1"/>
  <c r="M181" i="33"/>
  <c r="C231" i="32" l="1"/>
  <c r="H230" i="32"/>
  <c r="J230" i="32" s="1"/>
  <c r="L72" i="33"/>
  <c r="H231" i="32" l="1"/>
  <c r="J231" i="32" s="1"/>
  <c r="C232" i="32"/>
  <c r="C73" i="33"/>
  <c r="H73" i="33" s="1"/>
  <c r="J73" i="33" s="1"/>
  <c r="L73" i="33" s="1"/>
  <c r="M183" i="33" s="1"/>
  <c r="M182" i="33"/>
  <c r="C233" i="32" l="1"/>
  <c r="H232" i="32"/>
  <c r="J232" i="32" s="1"/>
  <c r="C74" i="33"/>
  <c r="H74" i="33" s="1"/>
  <c r="J74" i="33" s="1"/>
  <c r="L74" i="33" s="1"/>
  <c r="M184" i="33" s="1"/>
  <c r="R184" i="33" s="1"/>
  <c r="P73" i="33"/>
  <c r="C234" i="32" l="1"/>
  <c r="H233" i="32"/>
  <c r="J233" i="32" s="1"/>
  <c r="P74" i="33"/>
  <c r="C75" i="33"/>
  <c r="C235" i="32" l="1"/>
  <c r="H234" i="32"/>
  <c r="J234" i="32" s="1"/>
  <c r="H75" i="33"/>
  <c r="J75" i="33" s="1"/>
  <c r="H235" i="32" l="1"/>
  <c r="J235" i="32" s="1"/>
  <c r="C236" i="32"/>
  <c r="P75" i="33"/>
  <c r="H236" i="32" l="1"/>
  <c r="J236" i="32" s="1"/>
  <c r="C237" i="32"/>
  <c r="L75" i="33"/>
  <c r="C238" i="32" l="1"/>
  <c r="H237" i="32"/>
  <c r="J237" i="32" s="1"/>
  <c r="C76" i="33"/>
  <c r="H76" i="33" s="1"/>
  <c r="J76" i="33" s="1"/>
  <c r="P76" i="33" s="1"/>
  <c r="M185" i="33"/>
  <c r="C239" i="32" l="1"/>
  <c r="H238" i="32"/>
  <c r="J238" i="32" s="1"/>
  <c r="L76" i="33"/>
  <c r="H239" i="32" l="1"/>
  <c r="J239" i="32" s="1"/>
  <c r="C240" i="32"/>
  <c r="C77" i="33"/>
  <c r="H77" i="33" s="1"/>
  <c r="J77" i="33" s="1"/>
  <c r="P77" i="33" s="1"/>
  <c r="M186" i="33"/>
  <c r="C241" i="32" l="1"/>
  <c r="H240" i="32"/>
  <c r="J240" i="32" s="1"/>
  <c r="L77" i="33"/>
  <c r="C242" i="32" l="1"/>
  <c r="H241" i="32"/>
  <c r="J241" i="32" s="1"/>
  <c r="C78" i="33"/>
  <c r="H78" i="33" s="1"/>
  <c r="J78" i="33" s="1"/>
  <c r="P78" i="33" s="1"/>
  <c r="L78" i="33" s="1"/>
  <c r="M187" i="33"/>
  <c r="C243" i="32" l="1"/>
  <c r="H242" i="32"/>
  <c r="J242" i="32" s="1"/>
  <c r="C79" i="33"/>
  <c r="H79" i="33" s="1"/>
  <c r="J79" i="33" s="1"/>
  <c r="M188" i="33"/>
  <c r="H243" i="32" l="1"/>
  <c r="J243" i="32" s="1"/>
  <c r="C244" i="32"/>
  <c r="P79" i="33"/>
  <c r="L79" i="33" s="1"/>
  <c r="H244" i="32" l="1"/>
  <c r="J244" i="32" s="1"/>
  <c r="C245" i="32"/>
  <c r="C80" i="33"/>
  <c r="H80" i="33" s="1"/>
  <c r="J80" i="33" s="1"/>
  <c r="L80" i="33" s="1"/>
  <c r="M190" i="33" s="1"/>
  <c r="M189" i="33"/>
  <c r="C246" i="32" l="1"/>
  <c r="H245" i="32"/>
  <c r="J245" i="32" s="1"/>
  <c r="P80" i="33"/>
  <c r="C81" i="33" s="1"/>
  <c r="C247" i="32" l="1"/>
  <c r="H246" i="32"/>
  <c r="J246" i="32" s="1"/>
  <c r="H81" i="33"/>
  <c r="J81" i="33" s="1"/>
  <c r="L81" i="33" s="1"/>
  <c r="H247" i="32" l="1"/>
  <c r="J247" i="32" s="1"/>
  <c r="C248" i="32"/>
  <c r="M191" i="33"/>
  <c r="P81" i="33"/>
  <c r="C82" i="33" s="1"/>
  <c r="H248" i="32" l="1"/>
  <c r="J248" i="32" s="1"/>
  <c r="C249" i="32"/>
  <c r="H82" i="33"/>
  <c r="J82" i="33" s="1"/>
  <c r="C250" i="32" l="1"/>
  <c r="H249" i="32"/>
  <c r="J249" i="32" s="1"/>
  <c r="P82" i="33"/>
  <c r="C251" i="32" l="1"/>
  <c r="H250" i="32"/>
  <c r="J250" i="32" s="1"/>
  <c r="L82" i="33"/>
  <c r="H251" i="32" l="1"/>
  <c r="J251" i="32" s="1"/>
  <c r="C252" i="32"/>
  <c r="C83" i="33"/>
  <c r="H83" i="33" s="1"/>
  <c r="J83" i="33" s="1"/>
  <c r="P83" i="33" s="1"/>
  <c r="L83" i="33" s="1"/>
  <c r="M192" i="33"/>
  <c r="H252" i="32" l="1"/>
  <c r="J252" i="32" s="1"/>
  <c r="C253" i="32"/>
  <c r="C84" i="33"/>
  <c r="H84" i="33" s="1"/>
  <c r="J84" i="33" s="1"/>
  <c r="M193" i="33"/>
  <c r="C254" i="32" l="1"/>
  <c r="H253" i="32"/>
  <c r="J253" i="32" s="1"/>
  <c r="P84" i="33"/>
  <c r="L84" i="33" s="1"/>
  <c r="C255" i="32" l="1"/>
  <c r="H254" i="32"/>
  <c r="J254" i="32" s="1"/>
  <c r="C85" i="33"/>
  <c r="H85" i="33" s="1"/>
  <c r="J85" i="33" s="1"/>
  <c r="M194" i="33"/>
  <c r="H255" i="32" l="1"/>
  <c r="J255" i="32" s="1"/>
  <c r="C256" i="32"/>
  <c r="P85" i="33"/>
  <c r="H256" i="32" l="1"/>
  <c r="J256" i="32" s="1"/>
  <c r="C257" i="32"/>
  <c r="L85" i="33"/>
  <c r="C258" i="32" l="1"/>
  <c r="H257" i="32"/>
  <c r="J257" i="32" s="1"/>
  <c r="C86" i="33"/>
  <c r="H86" i="33" s="1"/>
  <c r="J86" i="33" s="1"/>
  <c r="P86" i="33" s="1"/>
  <c r="L86" i="33" s="1"/>
  <c r="M195" i="33"/>
  <c r="C259" i="32" l="1"/>
  <c r="H258" i="32"/>
  <c r="J258" i="32" s="1"/>
  <c r="C87" i="33"/>
  <c r="H87" i="33" s="1"/>
  <c r="J87" i="33" s="1"/>
  <c r="L87" i="33" s="1"/>
  <c r="M197" i="33" s="1"/>
  <c r="M196" i="33"/>
  <c r="H259" i="32" l="1"/>
  <c r="J259" i="32" s="1"/>
  <c r="C260" i="32"/>
  <c r="P87" i="33"/>
  <c r="C88" i="33" s="1"/>
  <c r="H260" i="32" l="1"/>
  <c r="J260" i="32" s="1"/>
  <c r="C261" i="32"/>
  <c r="H88" i="33"/>
  <c r="J88" i="33" s="1"/>
  <c r="L88" i="33" s="1"/>
  <c r="M198" i="33" s="1"/>
  <c r="C262" i="32" l="1"/>
  <c r="H261" i="32"/>
  <c r="J261" i="32" s="1"/>
  <c r="P88" i="33"/>
  <c r="C89" i="33"/>
  <c r="C263" i="32" l="1"/>
  <c r="H262" i="32"/>
  <c r="J262" i="32" s="1"/>
  <c r="H89" i="33"/>
  <c r="J89" i="33" s="1"/>
  <c r="H263" i="32" l="1"/>
  <c r="J263" i="32" s="1"/>
  <c r="C264" i="32"/>
  <c r="P89" i="33"/>
  <c r="L89" i="33" s="1"/>
  <c r="H264" i="32" l="1"/>
  <c r="J264" i="32" s="1"/>
  <c r="C265" i="32"/>
  <c r="C90" i="33"/>
  <c r="H90" i="33" s="1"/>
  <c r="J90" i="33" s="1"/>
  <c r="M199" i="33"/>
  <c r="C266" i="32" l="1"/>
  <c r="H265" i="32"/>
  <c r="J265" i="32" s="1"/>
  <c r="P90" i="33"/>
  <c r="C267" i="32" l="1"/>
  <c r="H266" i="32"/>
  <c r="J266" i="32" s="1"/>
  <c r="L90" i="33"/>
  <c r="H267" i="32" l="1"/>
  <c r="J267" i="32" s="1"/>
  <c r="C268" i="32"/>
  <c r="C91" i="33"/>
  <c r="H91" i="33" s="1"/>
  <c r="J91" i="33" s="1"/>
  <c r="P91" i="33" s="1"/>
  <c r="L91" i="33" s="1"/>
  <c r="M200" i="33"/>
  <c r="H268" i="32" l="1"/>
  <c r="J268" i="32" s="1"/>
  <c r="C269" i="32"/>
  <c r="C92" i="33"/>
  <c r="H92" i="33" s="1"/>
  <c r="J92" i="33" s="1"/>
  <c r="M201" i="33"/>
  <c r="C270" i="32" l="1"/>
  <c r="H269" i="32"/>
  <c r="J269" i="32" s="1"/>
  <c r="P92" i="33"/>
  <c r="L92" i="33" s="1"/>
  <c r="M202" i="33" s="1"/>
  <c r="C271" i="32" l="1"/>
  <c r="H270" i="32"/>
  <c r="J270" i="32" s="1"/>
  <c r="C93" i="33"/>
  <c r="H93" i="33" s="1"/>
  <c r="J93" i="33" s="1"/>
  <c r="H271" i="32" l="1"/>
  <c r="J271" i="32" s="1"/>
  <c r="C272" i="32"/>
  <c r="P93" i="33"/>
  <c r="H272" i="32" l="1"/>
  <c r="J272" i="32" s="1"/>
  <c r="C273" i="32"/>
  <c r="L93" i="33"/>
  <c r="C274" i="32" l="1"/>
  <c r="H273" i="32"/>
  <c r="J273" i="32" s="1"/>
  <c r="C94" i="33"/>
  <c r="H94" i="33" s="1"/>
  <c r="J94" i="33" s="1"/>
  <c r="L94" i="33" s="1"/>
  <c r="M203" i="33"/>
  <c r="C275" i="32" l="1"/>
  <c r="H274" i="32"/>
  <c r="J274" i="32" s="1"/>
  <c r="M204" i="33"/>
  <c r="S94" i="33"/>
  <c r="T94" i="33" s="1"/>
  <c r="P94" i="33"/>
  <c r="C95" i="33" s="1"/>
  <c r="H95" i="33" s="1"/>
  <c r="J95" i="33" s="1"/>
  <c r="L95" i="33" s="1"/>
  <c r="M205" i="33" s="1"/>
  <c r="H275" i="32" l="1"/>
  <c r="J275" i="32" s="1"/>
  <c r="C276" i="32"/>
  <c r="P95" i="33"/>
  <c r="C96" i="33" s="1"/>
  <c r="H276" i="32" l="1"/>
  <c r="J276" i="32" s="1"/>
  <c r="C277" i="32"/>
  <c r="H96" i="33"/>
  <c r="J96" i="33" s="1"/>
  <c r="H277" i="32" l="1"/>
  <c r="J277" i="32" s="1"/>
  <c r="C278" i="32"/>
  <c r="P96" i="33"/>
  <c r="L96" i="33" s="1"/>
  <c r="C279" i="32" l="1"/>
  <c r="H278" i="32"/>
  <c r="J278" i="32" s="1"/>
  <c r="C97" i="33"/>
  <c r="H97" i="33" s="1"/>
  <c r="J97" i="33" s="1"/>
  <c r="M206" i="33"/>
  <c r="H279" i="32" l="1"/>
  <c r="J279" i="32" s="1"/>
  <c r="C280" i="32"/>
  <c r="P97" i="33"/>
  <c r="C281" i="32" l="1"/>
  <c r="H280" i="32"/>
  <c r="J280" i="32" s="1"/>
  <c r="L97" i="33"/>
  <c r="C282" i="32" l="1"/>
  <c r="H281" i="32"/>
  <c r="J281" i="32" s="1"/>
  <c r="C98" i="33"/>
  <c r="H98" i="33" s="1"/>
  <c r="J98" i="33" s="1"/>
  <c r="P98" i="33" s="1"/>
  <c r="M207" i="33"/>
  <c r="C283" i="32" l="1"/>
  <c r="H282" i="32"/>
  <c r="J282" i="32" s="1"/>
  <c r="L98" i="33"/>
  <c r="H283" i="32" l="1"/>
  <c r="J283" i="32" s="1"/>
  <c r="C284" i="32"/>
  <c r="C99" i="33"/>
  <c r="H99" i="33" s="1"/>
  <c r="J99" i="33" s="1"/>
  <c r="P99" i="33" s="1"/>
  <c r="M208" i="33"/>
  <c r="H284" i="32" l="1"/>
  <c r="J284" i="32" s="1"/>
  <c r="C285" i="32"/>
  <c r="L99" i="33"/>
  <c r="C286" i="32" l="1"/>
  <c r="H285" i="32"/>
  <c r="J285" i="32" s="1"/>
  <c r="C100" i="33"/>
  <c r="H100" i="33" s="1"/>
  <c r="J100" i="33" s="1"/>
  <c r="P100" i="33" s="1"/>
  <c r="M209" i="33"/>
  <c r="C287" i="32" l="1"/>
  <c r="H286" i="32"/>
  <c r="J286" i="32" s="1"/>
  <c r="L100" i="33"/>
  <c r="H287" i="32" l="1"/>
  <c r="J287" i="32" s="1"/>
  <c r="C288" i="32"/>
  <c r="C101" i="33"/>
  <c r="H101" i="33" s="1"/>
  <c r="J101" i="33" s="1"/>
  <c r="L101" i="33" s="1"/>
  <c r="M211" i="33" s="1"/>
  <c r="M210" i="33"/>
  <c r="H288" i="32" l="1"/>
  <c r="J288" i="32" s="1"/>
  <c r="C289" i="32"/>
  <c r="C102" i="33"/>
  <c r="H102" i="33" s="1"/>
  <c r="J102" i="33" s="1"/>
  <c r="L102" i="33" s="1"/>
  <c r="M212" i="33" s="1"/>
  <c r="P101" i="33"/>
  <c r="C290" i="32" l="1"/>
  <c r="H289" i="32"/>
  <c r="J289" i="32" s="1"/>
  <c r="P102" i="33"/>
  <c r="C103" i="33"/>
  <c r="C291" i="32" l="1"/>
  <c r="H290" i="32"/>
  <c r="J290" i="32" s="1"/>
  <c r="H103" i="33"/>
  <c r="J103" i="33" s="1"/>
  <c r="H291" i="32" l="1"/>
  <c r="J291" i="32" s="1"/>
  <c r="C292" i="32"/>
  <c r="P103" i="33"/>
  <c r="L103" i="33" s="1"/>
  <c r="M213" i="33" s="1"/>
  <c r="H292" i="32" l="1"/>
  <c r="J292" i="32" s="1"/>
  <c r="C293" i="32"/>
  <c r="C104" i="33"/>
  <c r="H104" i="33" s="1"/>
  <c r="J104" i="33" s="1"/>
  <c r="C294" i="32" l="1"/>
  <c r="H293" i="32"/>
  <c r="J293" i="32" s="1"/>
  <c r="P104" i="33"/>
  <c r="L104" i="33" s="1"/>
  <c r="C295" i="32" l="1"/>
  <c r="H294" i="32"/>
  <c r="J294" i="32" s="1"/>
  <c r="C105" i="33"/>
  <c r="H105" i="33" s="1"/>
  <c r="J105" i="33" s="1"/>
  <c r="M214" i="33"/>
  <c r="R214" i="33" s="1"/>
  <c r="H295" i="32" l="1"/>
  <c r="J295" i="32" s="1"/>
  <c r="C296" i="32"/>
  <c r="P105" i="33"/>
  <c r="H296" i="32" l="1"/>
  <c r="J296" i="32" s="1"/>
  <c r="C297" i="32"/>
  <c r="L105" i="33"/>
  <c r="C298" i="32" l="1"/>
  <c r="H297" i="32"/>
  <c r="J297" i="32" s="1"/>
  <c r="C106" i="33"/>
  <c r="H106" i="33" s="1"/>
  <c r="J106" i="33" s="1"/>
  <c r="P106" i="33" s="1"/>
  <c r="M215" i="33"/>
  <c r="C299" i="32" l="1"/>
  <c r="H298" i="32"/>
  <c r="J298" i="32" s="1"/>
  <c r="L106" i="33"/>
  <c r="H299" i="32" l="1"/>
  <c r="J299" i="32" s="1"/>
  <c r="C300" i="32"/>
  <c r="C107" i="33"/>
  <c r="H107" i="33" s="1"/>
  <c r="J107" i="33" s="1"/>
  <c r="M216" i="33"/>
  <c r="H300" i="32" l="1"/>
  <c r="J300" i="32" s="1"/>
  <c r="C301" i="32"/>
  <c r="P107" i="33"/>
  <c r="L107" i="33" s="1"/>
  <c r="C302" i="32" l="1"/>
  <c r="H301" i="32"/>
  <c r="J301" i="32" s="1"/>
  <c r="C108" i="33"/>
  <c r="H108" i="33" s="1"/>
  <c r="J108" i="33" s="1"/>
  <c r="L108" i="33" s="1"/>
  <c r="M218" i="33" s="1"/>
  <c r="M217" i="33"/>
  <c r="H302" i="32" l="1"/>
  <c r="J302" i="32" s="1"/>
  <c r="C303" i="32"/>
  <c r="P108" i="33"/>
  <c r="C109" i="33"/>
  <c r="H109" i="33" s="1"/>
  <c r="J109" i="33" s="1"/>
  <c r="L109" i="33" s="1"/>
  <c r="M219" i="33" s="1"/>
  <c r="C304" i="32" l="1"/>
  <c r="H304" i="32" s="1"/>
  <c r="J304" i="32" s="1"/>
  <c r="H303" i="32"/>
  <c r="J303" i="32" s="1"/>
  <c r="P109" i="33"/>
  <c r="C110" i="33"/>
  <c r="H110" i="33" l="1"/>
  <c r="J110" i="33" s="1"/>
  <c r="P110" i="33" l="1"/>
  <c r="L110" i="33" l="1"/>
  <c r="C111" i="33" l="1"/>
  <c r="H111" i="33" s="1"/>
  <c r="J111" i="33" s="1"/>
  <c r="P111" i="33" s="1"/>
  <c r="M220" i="33"/>
  <c r="L111" i="33" l="1"/>
  <c r="C112" i="33" l="1"/>
  <c r="H112" i="33" s="1"/>
  <c r="J112" i="33" s="1"/>
  <c r="P112" i="33" s="1"/>
  <c r="M221" i="33"/>
  <c r="L112" i="33" l="1"/>
  <c r="C113" i="33" l="1"/>
  <c r="H113" i="33" s="1"/>
  <c r="J113" i="33" s="1"/>
  <c r="P113" i="33" s="1"/>
  <c r="L113" i="33" s="1"/>
  <c r="M222" i="33"/>
  <c r="C114" i="33" l="1"/>
  <c r="M223" i="33"/>
  <c r="H114" i="33" l="1"/>
  <c r="J114" i="33" s="1"/>
  <c r="P114" i="33" s="1"/>
  <c r="L114" i="33" s="1"/>
  <c r="M224" i="33" s="1"/>
  <c r="C115" i="33" l="1"/>
  <c r="H115" i="33" s="1"/>
  <c r="J115" i="33" s="1"/>
  <c r="P115" i="33" l="1"/>
  <c r="L115" i="33" s="1"/>
  <c r="C116" i="33" l="1"/>
  <c r="M225" i="33"/>
  <c r="H116" i="33" l="1"/>
  <c r="J116" i="33" s="1"/>
  <c r="P116" i="33" s="1"/>
  <c r="L116" i="33" s="1"/>
  <c r="M226" i="33" s="1"/>
  <c r="C117" i="33" l="1"/>
  <c r="H117" i="33" l="1"/>
  <c r="J117" i="33" s="1"/>
  <c r="P117" i="33" s="1"/>
  <c r="L117" i="33" s="1"/>
  <c r="M227" i="33" s="1"/>
  <c r="C118" i="33" l="1"/>
  <c r="H118" i="33" l="1"/>
  <c r="J118" i="33" s="1"/>
  <c r="P118" i="33" s="1"/>
  <c r="L118" i="33" s="1"/>
  <c r="M228" i="33" s="1"/>
  <c r="C119" i="33" l="1"/>
  <c r="H119" i="33" l="1"/>
  <c r="J119" i="33" s="1"/>
  <c r="P119" i="33" s="1"/>
  <c r="L119" i="33" s="1"/>
  <c r="M229" i="33" s="1"/>
  <c r="C120" i="33" l="1"/>
  <c r="H120" i="33" l="1"/>
  <c r="J120" i="33" s="1"/>
  <c r="P120" i="33" s="1"/>
  <c r="L120" i="33" s="1"/>
  <c r="M230" i="33" s="1"/>
  <c r="C121" i="33" l="1"/>
  <c r="H121" i="33" l="1"/>
  <c r="J121" i="33" s="1"/>
  <c r="P121" i="33" l="1"/>
  <c r="L121" i="33" s="1"/>
  <c r="M231" i="33" l="1"/>
  <c r="C122" i="33"/>
  <c r="H122" i="33" l="1"/>
  <c r="J122" i="33" s="1"/>
  <c r="P122" i="33" s="1"/>
  <c r="L122" i="33" s="1"/>
  <c r="M232" i="33" s="1"/>
  <c r="C123" i="33" l="1"/>
  <c r="H123" i="33" l="1"/>
  <c r="J123" i="33" s="1"/>
  <c r="P123" i="33" s="1"/>
  <c r="L123" i="33" s="1"/>
  <c r="M233" i="33" s="1"/>
  <c r="C124" i="33" l="1"/>
  <c r="H124" i="33" l="1"/>
  <c r="J124" i="33" s="1"/>
  <c r="P124" i="33" s="1"/>
  <c r="L124" i="33" s="1"/>
  <c r="C125" i="33" s="1"/>
  <c r="H125" i="33" l="1"/>
  <c r="J125" i="33" s="1"/>
  <c r="M234" i="33"/>
  <c r="S124" i="33"/>
  <c r="T124" i="33" s="1"/>
  <c r="P125" i="33" l="1"/>
  <c r="L125" i="33" s="1"/>
  <c r="M235" i="33" l="1"/>
  <c r="C126" i="33"/>
  <c r="H126" i="33" l="1"/>
  <c r="J126" i="33" s="1"/>
  <c r="P126" i="33" s="1"/>
  <c r="L126" i="33" s="1"/>
  <c r="M236" i="33" s="1"/>
  <c r="C127" i="33" l="1"/>
  <c r="H127" i="33" l="1"/>
  <c r="J127" i="33" s="1"/>
  <c r="P127" i="33" l="1"/>
  <c r="L127" i="33" s="1"/>
  <c r="M237" i="33" l="1"/>
  <c r="C128" i="33"/>
  <c r="H128" i="33" l="1"/>
  <c r="J128" i="33" s="1"/>
  <c r="P128" i="33" s="1"/>
  <c r="L128" i="33" s="1"/>
  <c r="M238" i="33" s="1"/>
  <c r="C129" i="33" l="1"/>
  <c r="H129" i="33" l="1"/>
  <c r="J129" i="33" s="1"/>
  <c r="P129" i="33" s="1"/>
  <c r="L129" i="33" s="1"/>
  <c r="M239" i="33" s="1"/>
  <c r="C130" i="33" l="1"/>
  <c r="H130" i="33" l="1"/>
  <c r="J130" i="33" s="1"/>
  <c r="P130" i="33" s="1"/>
  <c r="L130" i="33" s="1"/>
  <c r="M240" i="33" s="1"/>
  <c r="C131" i="33" l="1"/>
  <c r="H131" i="33" l="1"/>
  <c r="J131" i="33" s="1"/>
  <c r="P131" i="33" s="1"/>
  <c r="L131" i="33" s="1"/>
  <c r="M241" i="33" s="1"/>
  <c r="C132" i="33" l="1"/>
  <c r="H132" i="33" l="1"/>
  <c r="J132" i="33" s="1"/>
  <c r="P132" i="33" s="1"/>
  <c r="L132" i="33" s="1"/>
  <c r="M242" i="33" s="1"/>
  <c r="C133" i="33" l="1"/>
  <c r="H133" i="33" l="1"/>
  <c r="J133" i="33" s="1"/>
  <c r="P133" i="33" s="1"/>
  <c r="L133" i="33" s="1"/>
  <c r="M243" i="33" s="1"/>
  <c r="C134" i="33" l="1"/>
  <c r="H134" i="33" l="1"/>
  <c r="J134" i="33" s="1"/>
  <c r="P134" i="33" s="1"/>
  <c r="L134" i="33" s="1"/>
  <c r="M244" i="33" s="1"/>
  <c r="R244" i="33" s="1"/>
  <c r="C135" i="33" l="1"/>
  <c r="H135" i="33" l="1"/>
  <c r="J135" i="33" s="1"/>
  <c r="P135" i="33" s="1"/>
  <c r="L135" i="33" s="1"/>
  <c r="M245" i="33" s="1"/>
  <c r="C136" i="33" l="1"/>
  <c r="H136" i="33" l="1"/>
  <c r="J136" i="33" s="1"/>
  <c r="P136" i="33" s="1"/>
  <c r="L136" i="33" s="1"/>
  <c r="M246" i="33" s="1"/>
  <c r="C137" i="33" l="1"/>
  <c r="H137" i="33" l="1"/>
  <c r="J137" i="33" s="1"/>
  <c r="P137" i="33" s="1"/>
  <c r="L137" i="33" s="1"/>
  <c r="C138" i="33" s="1"/>
  <c r="H138" i="33" l="1"/>
  <c r="J138" i="33" s="1"/>
  <c r="P138" i="33" s="1"/>
  <c r="L138" i="33" s="1"/>
  <c r="M248" i="33" s="1"/>
  <c r="M247" i="33"/>
  <c r="C139" i="33" l="1"/>
  <c r="H139" i="33" l="1"/>
  <c r="J139" i="33" s="1"/>
  <c r="P139" i="33" s="1"/>
  <c r="L139" i="33" s="1"/>
  <c r="C140" i="33" s="1"/>
  <c r="H140" i="33" l="1"/>
  <c r="J140" i="33" s="1"/>
  <c r="P140" i="33" s="1"/>
  <c r="L140" i="33" s="1"/>
  <c r="M250" i="33" s="1"/>
  <c r="M249" i="33"/>
  <c r="C141" i="33" l="1"/>
  <c r="H141" i="33" l="1"/>
  <c r="J141" i="33" s="1"/>
  <c r="P141" i="33" s="1"/>
  <c r="L141" i="33" s="1"/>
  <c r="C142" i="33" s="1"/>
  <c r="H142" i="33" l="1"/>
  <c r="J142" i="33" s="1"/>
  <c r="P142" i="33" s="1"/>
  <c r="L142" i="33" s="1"/>
  <c r="M252" i="33" s="1"/>
  <c r="M251" i="33"/>
  <c r="C143" i="33" l="1"/>
  <c r="H143" i="33" l="1"/>
  <c r="J143" i="33" s="1"/>
  <c r="P143" i="33" l="1"/>
  <c r="L143" i="33" s="1"/>
  <c r="M253" i="33" l="1"/>
  <c r="C144" i="33"/>
  <c r="H144" i="33" l="1"/>
  <c r="J144" i="33" s="1"/>
  <c r="P144" i="33" s="1"/>
  <c r="L144" i="33" s="1"/>
  <c r="M254" i="33" s="1"/>
  <c r="C145" i="33" l="1"/>
  <c r="H145" i="33" l="1"/>
  <c r="J145" i="33" s="1"/>
  <c r="P145" i="33" l="1"/>
  <c r="L145" i="33" s="1"/>
  <c r="M255" i="33" l="1"/>
  <c r="C146" i="33"/>
  <c r="H146" i="33" l="1"/>
  <c r="J146" i="33" s="1"/>
  <c r="P146" i="33" s="1"/>
  <c r="L146" i="33" s="1"/>
  <c r="M256" i="33" s="1"/>
  <c r="C147" i="33" l="1"/>
  <c r="H147" i="33" l="1"/>
  <c r="J147" i="33" s="1"/>
  <c r="P147" i="33" s="1"/>
  <c r="L147" i="33" s="1"/>
  <c r="M257" i="33" s="1"/>
  <c r="C148" i="33" l="1"/>
  <c r="H148" i="33" l="1"/>
  <c r="J148" i="33" s="1"/>
  <c r="P148" i="33" l="1"/>
  <c r="L148" i="33" s="1"/>
  <c r="M258" i="33" l="1"/>
  <c r="C149" i="33"/>
  <c r="H149" i="33" l="1"/>
  <c r="J149" i="33" s="1"/>
  <c r="P149" i="33" s="1"/>
  <c r="L149" i="33" s="1"/>
  <c r="M259" i="33" s="1"/>
  <c r="C150" i="33" l="1"/>
  <c r="H150" i="33" l="1"/>
  <c r="J150" i="33" s="1"/>
  <c r="P150" i="33" s="1"/>
  <c r="L150" i="33" s="1"/>
  <c r="M260" i="33" s="1"/>
  <c r="C151" i="33" l="1"/>
  <c r="H151" i="33" l="1"/>
  <c r="J151" i="33" s="1"/>
  <c r="P151" i="33" s="1"/>
  <c r="L151" i="33" s="1"/>
  <c r="M261" i="33" s="1"/>
  <c r="C152" i="33" l="1"/>
  <c r="H152" i="33" l="1"/>
  <c r="J152" i="33" s="1"/>
  <c r="P152" i="33" s="1"/>
  <c r="L152" i="33" s="1"/>
  <c r="M262" i="33" s="1"/>
  <c r="C153" i="33" l="1"/>
  <c r="H153" i="33" l="1"/>
  <c r="J153" i="33" s="1"/>
  <c r="P153" i="33" s="1"/>
  <c r="L153" i="33" s="1"/>
  <c r="M263" i="33" s="1"/>
  <c r="C154" i="33" l="1"/>
  <c r="H154" i="33" s="1"/>
  <c r="J154" i="33" s="1"/>
  <c r="P154" i="33" s="1"/>
  <c r="L154" i="33" s="1"/>
  <c r="C155" i="33" s="1"/>
  <c r="H155" i="33" l="1"/>
  <c r="J155" i="33" s="1"/>
  <c r="P155" i="33" s="1"/>
  <c r="L155" i="33" s="1"/>
  <c r="M265" i="33" s="1"/>
  <c r="M264" i="33"/>
  <c r="S154" i="33"/>
  <c r="T154" i="33" s="1"/>
  <c r="C156" i="33" l="1"/>
  <c r="H156" i="33" s="1"/>
  <c r="J156" i="33" s="1"/>
  <c r="P156" i="33" s="1"/>
  <c r="L156" i="33" s="1"/>
  <c r="M266" i="33" s="1"/>
  <c r="C157" i="33" l="1"/>
  <c r="H157" i="33" s="1"/>
  <c r="J157" i="33" s="1"/>
  <c r="P157" i="33" l="1"/>
  <c r="L157" i="33" s="1"/>
  <c r="M267" i="33" l="1"/>
  <c r="C158" i="33"/>
  <c r="H158" i="33" l="1"/>
  <c r="J158" i="33" s="1"/>
  <c r="P158" i="33" s="1"/>
  <c r="L158" i="33" s="1"/>
  <c r="M268" i="33" s="1"/>
  <c r="C159" i="33" l="1"/>
  <c r="H159" i="33" l="1"/>
  <c r="J159" i="33" s="1"/>
  <c r="P159" i="33" s="1"/>
  <c r="L159" i="33" s="1"/>
  <c r="M269" i="33" s="1"/>
  <c r="C160" i="33" l="1"/>
  <c r="H160" i="33" s="1"/>
  <c r="J160" i="33" s="1"/>
  <c r="P160" i="33" s="1"/>
  <c r="L160" i="33" s="1"/>
  <c r="M270" i="33" s="1"/>
  <c r="C161" i="33" l="1"/>
  <c r="H161" i="33" s="1"/>
  <c r="J161" i="33" s="1"/>
  <c r="P161" i="33" s="1"/>
  <c r="L161" i="33" s="1"/>
  <c r="M271" i="33" s="1"/>
  <c r="C162" i="33" l="1"/>
  <c r="H162" i="33" s="1"/>
  <c r="J162" i="33" s="1"/>
  <c r="P162" i="33" s="1"/>
  <c r="L162" i="33" s="1"/>
  <c r="M272" i="33" s="1"/>
  <c r="C163" i="33" l="1"/>
  <c r="H163" i="33" l="1"/>
  <c r="J163" i="33" s="1"/>
  <c r="P163" i="33" s="1"/>
  <c r="L163" i="33" s="1"/>
  <c r="M273" i="33" s="1"/>
  <c r="C164" i="33" l="1"/>
  <c r="H164" i="33" l="1"/>
  <c r="J164" i="33" s="1"/>
  <c r="P164" i="33" s="1"/>
  <c r="L164" i="33" s="1"/>
  <c r="M274" i="33" s="1"/>
  <c r="R274" i="33" s="1"/>
  <c r="C165" i="33" l="1"/>
  <c r="H165" i="33" l="1"/>
  <c r="J165" i="33" s="1"/>
  <c r="P165" i="33" s="1"/>
  <c r="L165" i="33" s="1"/>
  <c r="M275" i="33" s="1"/>
  <c r="C166" i="33" l="1"/>
  <c r="H166" i="33" l="1"/>
  <c r="J166" i="33" s="1"/>
  <c r="P166" i="33" s="1"/>
  <c r="L166" i="33" s="1"/>
  <c r="M276" i="33" s="1"/>
  <c r="C167" i="33" l="1"/>
  <c r="H167" i="33" l="1"/>
  <c r="J167" i="33" s="1"/>
  <c r="P167" i="33" s="1"/>
  <c r="L167" i="33" s="1"/>
  <c r="M277" i="33" l="1"/>
  <c r="C168" i="33"/>
  <c r="H168" i="33" l="1"/>
  <c r="J168" i="33" s="1"/>
  <c r="P168" i="33" s="1"/>
  <c r="L168" i="33" s="1"/>
  <c r="C169" i="33" s="1"/>
  <c r="H169" i="33" l="1"/>
  <c r="J169" i="33" s="1"/>
  <c r="P169" i="33" s="1"/>
  <c r="L169" i="33" s="1"/>
  <c r="M279" i="33" s="1"/>
  <c r="M278" i="33"/>
  <c r="C170" i="33" l="1"/>
  <c r="H170" i="33" l="1"/>
  <c r="J170" i="33" s="1"/>
  <c r="P170" i="33" l="1"/>
  <c r="L170" i="33" s="1"/>
  <c r="M280" i="33" l="1"/>
  <c r="C171" i="33"/>
  <c r="H171" i="33" l="1"/>
  <c r="J171" i="33" s="1"/>
  <c r="P171" i="33" s="1"/>
  <c r="L171" i="33" s="1"/>
  <c r="M281" i="33" l="1"/>
  <c r="C172" i="33"/>
  <c r="H172" i="33" l="1"/>
  <c r="J172" i="33" s="1"/>
  <c r="P172" i="33" s="1"/>
  <c r="L172" i="33" s="1"/>
  <c r="M282" i="33" s="1"/>
  <c r="C173" i="33" l="1"/>
  <c r="H173" i="33" l="1"/>
  <c r="J173" i="33" s="1"/>
  <c r="P173" i="33" s="1"/>
  <c r="L173" i="33" s="1"/>
  <c r="M283" i="33" s="1"/>
  <c r="C174" i="33" l="1"/>
  <c r="H174" i="33" l="1"/>
  <c r="J174" i="33" s="1"/>
  <c r="P174" i="33" l="1"/>
  <c r="L174" i="33" s="1"/>
  <c r="M284" i="33" l="1"/>
  <c r="C175" i="33"/>
  <c r="H175" i="33" l="1"/>
  <c r="J175" i="33" s="1"/>
  <c r="P175" i="33" s="1"/>
  <c r="L175" i="33" s="1"/>
  <c r="M285" i="33" s="1"/>
  <c r="C176" i="33" l="1"/>
  <c r="H176" i="33" l="1"/>
  <c r="J176" i="33" s="1"/>
  <c r="P176" i="33" s="1"/>
  <c r="L176" i="33" s="1"/>
  <c r="M286" i="33" s="1"/>
  <c r="C177" i="33" l="1"/>
  <c r="H177" i="33" l="1"/>
  <c r="J177" i="33" s="1"/>
  <c r="P177" i="33" s="1"/>
  <c r="L177" i="33" s="1"/>
  <c r="M287" i="33" s="1"/>
  <c r="C178" i="33" l="1"/>
  <c r="H178" i="33" s="1"/>
  <c r="J178" i="33" s="1"/>
  <c r="P178" i="33" s="1"/>
  <c r="L178" i="33" s="1"/>
  <c r="M288" i="33" s="1"/>
  <c r="C179" i="33" l="1"/>
  <c r="H179" i="33" l="1"/>
  <c r="J179" i="33" s="1"/>
  <c r="P179" i="33" s="1"/>
  <c r="L179" i="33" s="1"/>
  <c r="M289" i="33" s="1"/>
  <c r="C180" i="33" l="1"/>
  <c r="H180" i="33" l="1"/>
  <c r="J180" i="33" s="1"/>
  <c r="P180" i="33" s="1"/>
  <c r="L180" i="33" s="1"/>
  <c r="M290" i="33" s="1"/>
  <c r="C181" i="33" l="1"/>
  <c r="H181" i="33" l="1"/>
  <c r="J181" i="33" s="1"/>
  <c r="P181" i="33" s="1"/>
  <c r="L181" i="33" s="1"/>
  <c r="M291" i="33" s="1"/>
  <c r="C182" i="33" l="1"/>
  <c r="H182" i="33" l="1"/>
  <c r="J182" i="33" s="1"/>
  <c r="P182" i="33" s="1"/>
  <c r="L182" i="33" s="1"/>
  <c r="M292" i="33" s="1"/>
  <c r="C183" i="33" l="1"/>
  <c r="H183" i="33" l="1"/>
  <c r="J183" i="33" s="1"/>
  <c r="P183" i="33" s="1"/>
  <c r="L183" i="33" s="1"/>
  <c r="M293" i="33" s="1"/>
  <c r="C184" i="33" l="1"/>
  <c r="H184" i="33" l="1"/>
  <c r="J184" i="33" s="1"/>
  <c r="P184" i="33" s="1"/>
  <c r="L184" i="33" s="1"/>
  <c r="C185" i="33" s="1"/>
  <c r="H185" i="33" l="1"/>
  <c r="J185" i="33" s="1"/>
  <c r="P185" i="33" s="1"/>
  <c r="L185" i="33" s="1"/>
  <c r="M295" i="33" s="1"/>
  <c r="M294" i="33"/>
  <c r="S184" i="33"/>
  <c r="T184" i="33" s="1"/>
  <c r="C186" i="33" l="1"/>
  <c r="H186" i="33" l="1"/>
  <c r="J186" i="33" s="1"/>
  <c r="P186" i="33" s="1"/>
  <c r="L186" i="33" s="1"/>
  <c r="M296" i="33" s="1"/>
  <c r="C187" i="33" l="1"/>
  <c r="H187" i="33" l="1"/>
  <c r="J187" i="33" s="1"/>
  <c r="P187" i="33" s="1"/>
  <c r="L187" i="33" s="1"/>
  <c r="M297" i="33" s="1"/>
  <c r="C188" i="33" l="1"/>
  <c r="H188" i="33" l="1"/>
  <c r="J188" i="33" s="1"/>
  <c r="P188" i="33" s="1"/>
  <c r="L188" i="33" s="1"/>
  <c r="M298" i="33" s="1"/>
  <c r="C189" i="33" l="1"/>
  <c r="H189" i="33" l="1"/>
  <c r="J189" i="33" s="1"/>
  <c r="P189" i="33" s="1"/>
  <c r="L189" i="33" s="1"/>
  <c r="M299" i="33" s="1"/>
  <c r="C190" i="33" l="1"/>
  <c r="H190" i="33" l="1"/>
  <c r="J190" i="33" s="1"/>
  <c r="P190" i="33" s="1"/>
  <c r="L190" i="33" s="1"/>
  <c r="M300" i="33" s="1"/>
  <c r="C191" i="33" l="1"/>
  <c r="H191" i="33" l="1"/>
  <c r="J191" i="33" s="1"/>
  <c r="P191" i="33" s="1"/>
  <c r="L191" i="33" s="1"/>
  <c r="M301" i="33" s="1"/>
  <c r="C192" i="33" l="1"/>
  <c r="H192" i="33" l="1"/>
  <c r="J192" i="33" s="1"/>
  <c r="P192" i="33" s="1"/>
  <c r="L192" i="33" s="1"/>
  <c r="M302" i="33" s="1"/>
  <c r="C193" i="33" l="1"/>
  <c r="H193" i="33" l="1"/>
  <c r="J193" i="33" s="1"/>
  <c r="P193" i="33" s="1"/>
  <c r="L193" i="33" s="1"/>
  <c r="M303" i="33" s="1"/>
  <c r="C194" i="33" l="1"/>
  <c r="H194" i="33" l="1"/>
  <c r="J194" i="33" s="1"/>
  <c r="P194" i="33" s="1"/>
  <c r="L194" i="33" s="1"/>
  <c r="M304" i="33" s="1"/>
  <c r="R304" i="33" s="1"/>
  <c r="R307" i="33" s="1"/>
  <c r="C195" i="33" l="1"/>
  <c r="H195" i="33" s="1"/>
  <c r="J195" i="33" s="1"/>
  <c r="P195" i="33" s="1"/>
  <c r="L195" i="33" s="1"/>
  <c r="C196" i="33" s="1"/>
  <c r="H196" i="33" s="1"/>
  <c r="J196" i="33" s="1"/>
  <c r="P196" i="33" s="1"/>
  <c r="L196" i="33" s="1"/>
  <c r="C197" i="33" s="1"/>
  <c r="H197" i="33" l="1"/>
  <c r="J197" i="33" s="1"/>
  <c r="P197" i="33" s="1"/>
  <c r="L197" i="33" s="1"/>
  <c r="C198" i="33" s="1"/>
  <c r="H198" i="33" l="1"/>
  <c r="J198" i="33" s="1"/>
  <c r="P198" i="33" s="1"/>
  <c r="L198" i="33" s="1"/>
  <c r="C199" i="33" s="1"/>
  <c r="H199" i="33" s="1"/>
  <c r="J199" i="33" s="1"/>
  <c r="P199" i="33" s="1"/>
  <c r="L199" i="33" s="1"/>
  <c r="C200" i="33" s="1"/>
  <c r="H200" i="33" s="1"/>
  <c r="J200" i="33" s="1"/>
  <c r="P200" i="33" l="1"/>
  <c r="L200" i="33" s="1"/>
  <c r="C201" i="33" s="1"/>
  <c r="H201" i="33" s="1"/>
  <c r="J201" i="33" s="1"/>
  <c r="P201" i="33" l="1"/>
  <c r="L201" i="33" s="1"/>
  <c r="C202" i="33" l="1"/>
  <c r="H202" i="33" l="1"/>
  <c r="J202" i="33" s="1"/>
  <c r="P202" i="33" s="1"/>
  <c r="L202" i="33" s="1"/>
  <c r="C203" i="33" l="1"/>
  <c r="H203" i="33" s="1"/>
  <c r="J203" i="33" s="1"/>
  <c r="P203" i="33" s="1"/>
  <c r="L203" i="33" s="1"/>
  <c r="C204" i="33" s="1"/>
  <c r="H204" i="33" s="1"/>
  <c r="J204" i="33" s="1"/>
  <c r="P204" i="33" s="1"/>
  <c r="L204" i="33" s="1"/>
  <c r="C205" i="33" s="1"/>
  <c r="H205" i="33" l="1"/>
  <c r="J205" i="33" s="1"/>
  <c r="P205" i="33" s="1"/>
  <c r="L205" i="33" s="1"/>
  <c r="C206" i="33" s="1"/>
  <c r="H206" i="33" l="1"/>
  <c r="J206" i="33" s="1"/>
  <c r="P206" i="33" s="1"/>
  <c r="L206" i="33" s="1"/>
  <c r="C207" i="33" s="1"/>
  <c r="H207" i="33" s="1"/>
  <c r="J207" i="33" s="1"/>
  <c r="P207" i="33" s="1"/>
  <c r="L207" i="33" s="1"/>
  <c r="C208" i="33" s="1"/>
  <c r="H208" i="33" l="1"/>
  <c r="J208" i="33" s="1"/>
  <c r="P208" i="33" s="1"/>
  <c r="L208" i="33" s="1"/>
  <c r="C209" i="33" s="1"/>
  <c r="H209" i="33" s="1"/>
  <c r="J209" i="33" s="1"/>
  <c r="P209" i="33" l="1"/>
  <c r="L209" i="33" s="1"/>
  <c r="C210" i="33" s="1"/>
  <c r="H210" i="33" l="1"/>
  <c r="J210" i="33" s="1"/>
  <c r="P210" i="33" s="1"/>
  <c r="L210" i="33" s="1"/>
  <c r="C211" i="33" s="1"/>
  <c r="H211" i="33" l="1"/>
  <c r="J211" i="33" s="1"/>
  <c r="P211" i="33" s="1"/>
  <c r="L211" i="33" s="1"/>
  <c r="C212" i="33" s="1"/>
  <c r="H212" i="33" s="1"/>
  <c r="J212" i="33" s="1"/>
  <c r="P212" i="33" l="1"/>
  <c r="L212" i="33" s="1"/>
  <c r="C213" i="33" s="1"/>
  <c r="H213" i="33" l="1"/>
  <c r="J213" i="33" s="1"/>
  <c r="P213" i="33" s="1"/>
  <c r="L213" i="33" s="1"/>
  <c r="C214" i="33" s="1"/>
  <c r="H214" i="33" s="1"/>
  <c r="J214" i="33" s="1"/>
  <c r="P214" i="33" l="1"/>
  <c r="L214" i="33" s="1"/>
  <c r="C215" i="33" l="1"/>
  <c r="S214" i="33"/>
  <c r="T214" i="33" s="1"/>
  <c r="H215" i="33" l="1"/>
  <c r="J215" i="33" s="1"/>
  <c r="P215" i="33" s="1"/>
  <c r="L215" i="33" s="1"/>
  <c r="C216" i="33" s="1"/>
  <c r="H216" i="33" s="1"/>
  <c r="J216" i="33" s="1"/>
  <c r="P216" i="33" s="1"/>
  <c r="L216" i="33" s="1"/>
  <c r="C217" i="33" s="1"/>
  <c r="H217" i="33" l="1"/>
  <c r="J217" i="33" s="1"/>
  <c r="P217" i="33" s="1"/>
  <c r="L217" i="33" s="1"/>
  <c r="C218" i="33" s="1"/>
  <c r="H218" i="33" l="1"/>
  <c r="J218" i="33" s="1"/>
  <c r="P218" i="33" s="1"/>
  <c r="L218" i="33" s="1"/>
  <c r="C219" i="33" s="1"/>
  <c r="H219" i="33" l="1"/>
  <c r="J219" i="33" s="1"/>
  <c r="P219" i="33" s="1"/>
  <c r="L219" i="33" s="1"/>
  <c r="C220" i="33" s="1"/>
  <c r="H220" i="33" l="1"/>
  <c r="J220" i="33" s="1"/>
  <c r="P220" i="33" s="1"/>
  <c r="L220" i="33" s="1"/>
  <c r="C221" i="33" s="1"/>
  <c r="H221" i="33" l="1"/>
  <c r="J221" i="33" s="1"/>
  <c r="P221" i="33" s="1"/>
  <c r="L221" i="33" s="1"/>
  <c r="C222" i="33" s="1"/>
  <c r="H222" i="33" l="1"/>
  <c r="J222" i="33" s="1"/>
  <c r="P222" i="33" s="1"/>
  <c r="L222" i="33" s="1"/>
  <c r="C223" i="33" s="1"/>
  <c r="H223" i="33" l="1"/>
  <c r="J223" i="33" s="1"/>
  <c r="P223" i="33" s="1"/>
  <c r="L223" i="33" s="1"/>
  <c r="C224" i="33" s="1"/>
  <c r="H224" i="33" s="1"/>
  <c r="J224" i="33" s="1"/>
  <c r="P224" i="33" s="1"/>
  <c r="L224" i="33" s="1"/>
  <c r="C225" i="33" s="1"/>
  <c r="H225" i="33" s="1"/>
  <c r="J225" i="33" s="1"/>
  <c r="P225" i="33" s="1"/>
  <c r="L225" i="33" s="1"/>
  <c r="C226" i="33" s="1"/>
  <c r="H226" i="33" s="1"/>
  <c r="J226" i="33" s="1"/>
  <c r="P226" i="33" s="1"/>
  <c r="L226" i="33" s="1"/>
  <c r="C227" i="33" s="1"/>
  <c r="H227" i="33" s="1"/>
  <c r="J227" i="33" s="1"/>
  <c r="P227" i="33" s="1"/>
  <c r="L227" i="33" s="1"/>
  <c r="C228" i="33" l="1"/>
  <c r="H228" i="33" s="1"/>
  <c r="J228" i="33" s="1"/>
  <c r="P228" i="33" s="1"/>
  <c r="L228" i="33" s="1"/>
  <c r="C229" i="33" s="1"/>
  <c r="H229" i="33" s="1"/>
  <c r="J229" i="33" s="1"/>
  <c r="P229" i="33" s="1"/>
  <c r="L229" i="33" s="1"/>
  <c r="C230" i="33" s="1"/>
  <c r="H230" i="33" s="1"/>
  <c r="J230" i="33" s="1"/>
  <c r="P230" i="33" s="1"/>
  <c r="L230" i="33" s="1"/>
  <c r="C231" i="33" s="1"/>
  <c r="H231" i="33" s="1"/>
  <c r="J231" i="33" s="1"/>
  <c r="P231" i="33" s="1"/>
  <c r="L231" i="33" s="1"/>
  <c r="C232" i="33" s="1"/>
  <c r="H232" i="33" s="1"/>
  <c r="J232" i="33" s="1"/>
  <c r="P232" i="33" l="1"/>
  <c r="L232" i="33" s="1"/>
  <c r="C233" i="33" s="1"/>
  <c r="H233" i="33" l="1"/>
  <c r="J233" i="33" s="1"/>
  <c r="P233" i="33" s="1"/>
  <c r="L233" i="33" s="1"/>
  <c r="C234" i="33" s="1"/>
  <c r="H234" i="33" s="1"/>
  <c r="J234" i="33" s="1"/>
  <c r="P234" i="33" s="1"/>
  <c r="L234" i="33" s="1"/>
  <c r="C235" i="33" s="1"/>
  <c r="H235" i="33" s="1"/>
  <c r="J235" i="33" s="1"/>
  <c r="P235" i="33" s="1"/>
  <c r="L235" i="33" s="1"/>
  <c r="C236" i="33" s="1"/>
  <c r="H236" i="33" s="1"/>
  <c r="J236" i="33" s="1"/>
  <c r="P236" i="33" s="1"/>
  <c r="L236" i="33" s="1"/>
  <c r="C237" i="33" s="1"/>
  <c r="H237" i="33" s="1"/>
  <c r="J237" i="33" s="1"/>
  <c r="P237" i="33" l="1"/>
  <c r="L237" i="33" s="1"/>
  <c r="C238" i="33" s="1"/>
  <c r="H238" i="33" s="1"/>
  <c r="J238" i="33" l="1"/>
  <c r="P238" i="33" s="1"/>
  <c r="L238" i="33" s="1"/>
  <c r="C239" i="33" l="1"/>
  <c r="H239" i="33" s="1"/>
  <c r="J239" i="33" s="1"/>
  <c r="P239" i="33" s="1"/>
  <c r="L239" i="33" s="1"/>
  <c r="C240" i="33" s="1"/>
  <c r="H240" i="33" s="1"/>
  <c r="J240" i="33" s="1"/>
  <c r="P240" i="33" s="1"/>
  <c r="L240" i="33" s="1"/>
  <c r="C241" i="33" s="1"/>
  <c r="H241" i="33" s="1"/>
  <c r="J241" i="33" s="1"/>
  <c r="P241" i="33" s="1"/>
  <c r="L241" i="33" s="1"/>
  <c r="C242" i="33" s="1"/>
  <c r="H242" i="33" l="1"/>
  <c r="J242" i="33" s="1"/>
  <c r="P242" i="33" s="1"/>
  <c r="L242" i="33" s="1"/>
  <c r="C243" i="33" s="1"/>
  <c r="H243" i="33" s="1"/>
  <c r="J243" i="33" s="1"/>
  <c r="P243" i="33" s="1"/>
  <c r="L243" i="33" s="1"/>
  <c r="C244" i="33" s="1"/>
  <c r="H244" i="33" s="1"/>
  <c r="J244" i="33" s="1"/>
  <c r="P244" i="33" s="1"/>
  <c r="L244" i="33" s="1"/>
  <c r="C245" i="33" l="1"/>
  <c r="S244" i="33"/>
  <c r="T244" i="33" s="1"/>
  <c r="H245" i="33" l="1"/>
  <c r="J245" i="33" s="1"/>
  <c r="P245" i="33" l="1"/>
  <c r="L245" i="33" s="1"/>
  <c r="C246" i="33" s="1"/>
  <c r="H246" i="33" s="1"/>
  <c r="J246" i="33" l="1"/>
  <c r="P246" i="33" s="1"/>
  <c r="L246" i="33" s="1"/>
  <c r="C247" i="33" s="1"/>
  <c r="H247" i="33" s="1"/>
  <c r="J247" i="33" s="1"/>
  <c r="P247" i="33" s="1"/>
  <c r="L247" i="33" s="1"/>
  <c r="C248" i="33" s="1"/>
  <c r="H248" i="33" s="1"/>
  <c r="J248" i="33" s="1"/>
  <c r="P248" i="33" s="1"/>
  <c r="L248" i="33" s="1"/>
  <c r="C249" i="33" s="1"/>
  <c r="H249" i="33" s="1"/>
  <c r="J249" i="33" s="1"/>
  <c r="P249" i="33" s="1"/>
  <c r="L249" i="33" s="1"/>
  <c r="C250" i="33" s="1"/>
  <c r="H250" i="33" s="1"/>
  <c r="J250" i="33" s="1"/>
  <c r="P250" i="33" s="1"/>
  <c r="L250" i="33" s="1"/>
  <c r="C251" i="33" s="1"/>
  <c r="H251" i="33" s="1"/>
  <c r="J251" i="33" s="1"/>
  <c r="P251" i="33" s="1"/>
  <c r="L251" i="33" s="1"/>
  <c r="C252" i="33" s="1"/>
  <c r="H252" i="33" s="1"/>
  <c r="J252" i="33" s="1"/>
  <c r="P252" i="33" s="1"/>
  <c r="L252" i="33" s="1"/>
  <c r="C253" i="33" s="1"/>
  <c r="H253" i="33" s="1"/>
  <c r="J253" i="33" s="1"/>
  <c r="P253" i="33" s="1"/>
  <c r="L253" i="33" s="1"/>
  <c r="C254" i="33" s="1"/>
  <c r="H254" i="33" s="1"/>
  <c r="J254" i="33" s="1"/>
  <c r="P254" i="33" s="1"/>
  <c r="L254" i="33" s="1"/>
  <c r="C255" i="33" s="1"/>
  <c r="H255" i="33" l="1"/>
  <c r="J255" i="33" s="1"/>
  <c r="P255" i="33" s="1"/>
  <c r="L255" i="33" s="1"/>
  <c r="C256" i="33" s="1"/>
  <c r="H256" i="33" l="1"/>
  <c r="J256" i="33" s="1"/>
  <c r="P256" i="33" s="1"/>
  <c r="L256" i="33" s="1"/>
  <c r="C257" i="33" s="1"/>
  <c r="H257" i="33" s="1"/>
  <c r="J257" i="33" s="1"/>
  <c r="P257" i="33" s="1"/>
  <c r="L257" i="33" s="1"/>
  <c r="C258" i="33" l="1"/>
  <c r="H258" i="33" l="1"/>
  <c r="J258" i="33" s="1"/>
  <c r="P258" i="33" s="1"/>
  <c r="L258" i="33" s="1"/>
  <c r="C259" i="33" s="1"/>
  <c r="H259" i="33" s="1"/>
  <c r="J259" i="33" s="1"/>
  <c r="P259" i="33" l="1"/>
  <c r="L259" i="33" s="1"/>
  <c r="C260" i="33" s="1"/>
  <c r="H260" i="33" s="1"/>
  <c r="J260" i="33" l="1"/>
  <c r="P260" i="33" s="1"/>
  <c r="L260" i="33" s="1"/>
  <c r="C261" i="33" s="1"/>
  <c r="H261" i="33" s="1"/>
  <c r="J261" i="33" s="1"/>
  <c r="P261" i="33" s="1"/>
  <c r="L261" i="33" s="1"/>
  <c r="C262" i="33" s="1"/>
  <c r="H262" i="33" s="1"/>
  <c r="J262" i="33" s="1"/>
  <c r="P262" i="33" s="1"/>
  <c r="L262" i="33" s="1"/>
  <c r="C263" i="33" s="1"/>
  <c r="H263" i="33" s="1"/>
  <c r="J263" i="33" s="1"/>
  <c r="P263" i="33" s="1"/>
  <c r="L263" i="33" s="1"/>
  <c r="C264" i="33" s="1"/>
  <c r="H264" i="33" s="1"/>
  <c r="J264" i="33" s="1"/>
  <c r="P264" i="33" l="1"/>
  <c r="L264" i="33" s="1"/>
  <c r="C265" i="33" s="1"/>
  <c r="H265" i="33" s="1"/>
  <c r="J265" i="33" l="1"/>
  <c r="P265" i="33" s="1"/>
  <c r="L265" i="33" s="1"/>
  <c r="C266" i="33" s="1"/>
  <c r="H266" i="33" s="1"/>
  <c r="J266" i="33" s="1"/>
  <c r="P266" i="33" s="1"/>
  <c r="L266" i="33" s="1"/>
  <c r="C267" i="33" s="1"/>
  <c r="H267" i="33" s="1"/>
  <c r="J267" i="33" s="1"/>
  <c r="P267" i="33" s="1"/>
  <c r="L267" i="33" s="1"/>
  <c r="C268" i="33" s="1"/>
  <c r="H268" i="33" s="1"/>
  <c r="J268" i="33" s="1"/>
  <c r="P268" i="33" s="1"/>
  <c r="L268" i="33" s="1"/>
  <c r="C269" i="33" l="1"/>
  <c r="H269" i="33" s="1"/>
  <c r="J269" i="33" s="1"/>
  <c r="P269" i="33" s="1"/>
  <c r="L269" i="33" s="1"/>
  <c r="C270" i="33" s="1"/>
  <c r="H270" i="33" s="1"/>
  <c r="J270" i="33" s="1"/>
  <c r="P270" i="33" s="1"/>
  <c r="L270" i="33" s="1"/>
  <c r="C271" i="33" s="1"/>
  <c r="H271" i="33" s="1"/>
  <c r="J271" i="33" s="1"/>
  <c r="P271" i="33" s="1"/>
  <c r="L271" i="33" s="1"/>
  <c r="C272" i="33" s="1"/>
  <c r="H272" i="33" s="1"/>
  <c r="J272" i="33" s="1"/>
  <c r="P272" i="33" l="1"/>
  <c r="L272" i="33" s="1"/>
  <c r="C273" i="33" s="1"/>
  <c r="H273" i="33" l="1"/>
  <c r="J273" i="33" s="1"/>
  <c r="P273" i="33" s="1"/>
  <c r="L273" i="33" s="1"/>
  <c r="C274" i="33" s="1"/>
  <c r="H274" i="33" s="1"/>
  <c r="J274" i="33" s="1"/>
  <c r="P274" i="33" l="1"/>
  <c r="L274" i="33" s="1"/>
  <c r="C275" i="33" l="1"/>
  <c r="H275" i="33" s="1"/>
  <c r="J275" i="33" s="1"/>
  <c r="S274" i="33"/>
  <c r="T274" i="33" s="1"/>
  <c r="P275" i="33" l="1"/>
  <c r="L275" i="33" s="1"/>
  <c r="C276" i="33" s="1"/>
  <c r="H276" i="33" l="1"/>
  <c r="J276" i="33" s="1"/>
  <c r="P276" i="33" s="1"/>
  <c r="L276" i="33" s="1"/>
  <c r="C277" i="33" s="1"/>
  <c r="H277" i="33" s="1"/>
  <c r="J277" i="33" s="1"/>
  <c r="P277" i="33" s="1"/>
  <c r="L277" i="33" s="1"/>
  <c r="C278" i="33" s="1"/>
  <c r="H278" i="33" s="1"/>
  <c r="J278" i="33" s="1"/>
  <c r="P278" i="33" s="1"/>
  <c r="L278" i="33" s="1"/>
  <c r="C279" i="33" s="1"/>
  <c r="H279" i="33" s="1"/>
  <c r="J279" i="33" s="1"/>
  <c r="P279" i="33" l="1"/>
  <c r="L279" i="33" s="1"/>
  <c r="C280" i="33" s="1"/>
  <c r="H280" i="33" s="1"/>
  <c r="J280" i="33" l="1"/>
  <c r="P280" i="33" s="1"/>
  <c r="L280" i="33" s="1"/>
  <c r="C281" i="33" s="1"/>
  <c r="H281" i="33" s="1"/>
  <c r="J281" i="33" s="1"/>
  <c r="P281" i="33" s="1"/>
  <c r="L281" i="33" s="1"/>
  <c r="C282" i="33" s="1"/>
  <c r="H282" i="33" s="1"/>
  <c r="J282" i="33" s="1"/>
  <c r="P282" i="33" s="1"/>
  <c r="L282" i="33" s="1"/>
  <c r="C283" i="33" s="1"/>
  <c r="H283" i="33" s="1"/>
  <c r="J283" i="33" s="1"/>
  <c r="P283" i="33" s="1"/>
  <c r="L283" i="33" s="1"/>
  <c r="C284" i="33" s="1"/>
  <c r="H284" i="33" s="1"/>
  <c r="J284" i="33" s="1"/>
  <c r="P284" i="33" s="1"/>
  <c r="L284" i="33" s="1"/>
  <c r="C285" i="33" s="1"/>
  <c r="H285" i="33" s="1"/>
  <c r="J285" i="33" s="1"/>
  <c r="P285" i="33" s="1"/>
  <c r="L285" i="33" s="1"/>
  <c r="C286" i="33" s="1"/>
  <c r="H286" i="33" s="1"/>
  <c r="J286" i="33" s="1"/>
  <c r="P286" i="33" s="1"/>
  <c r="L286" i="33" s="1"/>
  <c r="C287" i="33" s="1"/>
  <c r="H287" i="33" s="1"/>
  <c r="J287" i="33" s="1"/>
  <c r="P287" i="33" s="1"/>
  <c r="L287" i="33" s="1"/>
  <c r="C288" i="33" l="1"/>
  <c r="H288" i="33" s="1"/>
  <c r="J288" i="33" s="1"/>
  <c r="P288" i="33" s="1"/>
  <c r="L288" i="33" s="1"/>
  <c r="C289" i="33" s="1"/>
  <c r="H289" i="33" s="1"/>
  <c r="J289" i="33" s="1"/>
  <c r="P289" i="33" s="1"/>
  <c r="L289" i="33" s="1"/>
  <c r="C290" i="33" s="1"/>
  <c r="H290" i="33" s="1"/>
  <c r="J290" i="33" s="1"/>
  <c r="P290" i="33" s="1"/>
  <c r="L290" i="33" s="1"/>
  <c r="C291" i="33" s="1"/>
  <c r="H291" i="33" s="1"/>
  <c r="J291" i="33" s="1"/>
  <c r="P291" i="33" s="1"/>
  <c r="L291" i="33" s="1"/>
  <c r="C292" i="33" s="1"/>
  <c r="H292" i="33" s="1"/>
  <c r="J292" i="33" s="1"/>
  <c r="P292" i="33" s="1"/>
  <c r="L292" i="33" s="1"/>
  <c r="C293" i="33" s="1"/>
  <c r="H293" i="33" s="1"/>
  <c r="J293" i="33" s="1"/>
  <c r="P293" i="33" s="1"/>
  <c r="L293" i="33" s="1"/>
  <c r="C294" i="33" s="1"/>
  <c r="H294" i="33" s="1"/>
  <c r="J294" i="33" s="1"/>
  <c r="P294" i="33" s="1"/>
  <c r="L294" i="33" s="1"/>
  <c r="C295" i="33" s="1"/>
  <c r="H295" i="33" s="1"/>
  <c r="J295" i="33" s="1"/>
  <c r="P295" i="33" s="1"/>
  <c r="L295" i="33" s="1"/>
  <c r="C296" i="33" s="1"/>
  <c r="H296" i="33" l="1"/>
  <c r="J296" i="33" s="1"/>
  <c r="P296" i="33" s="1"/>
  <c r="L296" i="33" s="1"/>
  <c r="C297" i="33" l="1"/>
  <c r="H297" i="33" s="1"/>
  <c r="J297" i="33" s="1"/>
  <c r="P297" i="33" s="1"/>
  <c r="L297" i="33" s="1"/>
  <c r="C298" i="33" s="1"/>
  <c r="H298" i="33" s="1"/>
  <c r="J298" i="33" s="1"/>
  <c r="P298" i="33" s="1"/>
  <c r="L298" i="33" s="1"/>
  <c r="C299" i="33" s="1"/>
  <c r="H299" i="33" s="1"/>
  <c r="J299" i="33" s="1"/>
  <c r="P299" i="33" s="1"/>
  <c r="L299" i="33" s="1"/>
  <c r="C300" i="33" s="1"/>
  <c r="H300" i="33" l="1"/>
  <c r="J300" i="33" s="1"/>
  <c r="P300" i="33" s="1"/>
  <c r="L300" i="33" s="1"/>
  <c r="C301" i="33" s="1"/>
  <c r="H301" i="33" s="1"/>
  <c r="J301" i="33" s="1"/>
  <c r="P301" i="33" l="1"/>
  <c r="L301" i="33" s="1"/>
  <c r="C302" i="33" s="1"/>
  <c r="H302" i="33" s="1"/>
  <c r="J302" i="33" l="1"/>
  <c r="P302" i="33" s="1"/>
  <c r="L302" i="33" s="1"/>
  <c r="C303" i="33" s="1"/>
  <c r="H303" i="33" s="1"/>
  <c r="J303" i="33" s="1"/>
  <c r="P303" i="33" s="1"/>
  <c r="L303" i="33" s="1"/>
  <c r="C304" i="33" s="1"/>
  <c r="H304" i="33" s="1"/>
  <c r="J304" i="33" s="1"/>
  <c r="P304" i="33" s="1"/>
  <c r="L304" i="33" s="1"/>
  <c r="S304" i="33" s="1"/>
  <c r="T304" i="33" s="1"/>
  <c r="T307" i="33" s="1"/>
  <c r="T308" i="33" s="1"/>
  <c r="T309" i="33" s="1"/>
</calcChain>
</file>

<file path=xl/sharedStrings.xml><?xml version="1.0" encoding="utf-8"?>
<sst xmlns="http://schemas.openxmlformats.org/spreadsheetml/2006/main" count="1259" uniqueCount="41">
  <si>
    <t>INVERSIÓN INICIAL</t>
  </si>
  <si>
    <t>Día</t>
  </si>
  <si>
    <t xml:space="preserve">Investment Amount </t>
  </si>
  <si>
    <t>X</t>
  </si>
  <si>
    <t>Interest Rate</t>
  </si>
  <si>
    <t>=</t>
  </si>
  <si>
    <t>Accumulation</t>
  </si>
  <si>
    <t>-</t>
  </si>
  <si>
    <t xml:space="preserve">RETIRO </t>
  </si>
  <si>
    <t>x</t>
  </si>
  <si>
    <t>BTC</t>
  </si>
  <si>
    <t>Ingresa aqui a plataforma y comienza a hacer ganancias:</t>
  </si>
  <si>
    <t>Retiro Minimo</t>
  </si>
  <si>
    <t>10$</t>
  </si>
  <si>
    <t>Fecha</t>
  </si>
  <si>
    <t>usd</t>
  </si>
  <si>
    <t>TABLA INVERSION        MY GOLDREV</t>
  </si>
  <si>
    <t>USD/BTC</t>
  </si>
  <si>
    <t>Pago diario USD</t>
  </si>
  <si>
    <t>Reinversion</t>
  </si>
  <si>
    <t>Reinversion Min</t>
  </si>
  <si>
    <t>Redond</t>
  </si>
  <si>
    <t>Cum</t>
  </si>
  <si>
    <t>Termino Cont y Retiro</t>
  </si>
  <si>
    <t>Mes 1</t>
  </si>
  <si>
    <t>Retiro Total</t>
  </si>
  <si>
    <t>Reinv Total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</si>
  <si>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</si>
  <si>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</si>
  <si>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</si>
  <si>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</si>
  <si>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</si>
  <si>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</si>
  <si>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</si>
  <si>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</si>
  <si>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</si>
  <si>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Comision UpLine</t>
  </si>
  <si>
    <t>Bono Referidos</t>
  </si>
  <si>
    <t>Retiro Real</t>
  </si>
  <si>
    <t>Inv Total</t>
  </si>
  <si>
    <t>Retiro 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</si>
</sst>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00000_);_(* \(#,##0.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_);_(* \(#,##0.0000\);_(* &quot;-&quot;??_);_(@_)"/>
    <numFmt numFmtId="169" formatCode="_(* #,##0_);_(* \(#,##0\);_(* &quot;-&quot;??_);_(@_)"/>
    <numFmt numFmtId="170" formatCode="_(* #,##0.0_);_(* \(#,##0.0\);_(* &quot;-&quot;??_);_(@_)"/>
    <numFmt numFmtId="171" formatCode="_(* #,##0.00000_);_(* \(#,##0.00000\);_(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3"/>
      <color rgb="FFFFFF00"/>
      <name val="Prompt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horizontal="right" wrapText="1"/>
    </xf>
    <xf numFmtId="0" fontId="0" fillId="3" borderId="0" xfId="0" applyFill="1" applyAlignment="1">
      <alignment wrapText="1"/>
    </xf>
    <xf numFmtId="0" fontId="5" fillId="4" borderId="0" xfId="0" applyFont="1" applyFill="1" applyAlignment="1">
      <alignment wrapText="1"/>
    </xf>
    <xf numFmtId="0" fontId="0" fillId="5" borderId="0" xfId="0" applyFill="1"/>
    <xf numFmtId="0" fontId="6" fillId="5" borderId="0" xfId="87" applyFont="1" applyFill="1"/>
    <xf numFmtId="0" fontId="2" fillId="5" borderId="0" xfId="87" applyFill="1"/>
    <xf numFmtId="0" fontId="10" fillId="6" borderId="0" xfId="0" applyFont="1" applyFill="1"/>
    <xf numFmtId="0" fontId="9" fillId="6" borderId="0" xfId="0" applyFont="1" applyFill="1"/>
    <xf numFmtId="0" fontId="0" fillId="5" borderId="0" xfId="0" applyFill="1" applyAlignment="1">
      <alignment wrapText="1"/>
    </xf>
    <xf numFmtId="0" fontId="11" fillId="6" borderId="0" xfId="0" applyFont="1" applyFill="1"/>
    <xf numFmtId="16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9" fontId="0" fillId="0" borderId="0" xfId="91" applyFont="1" applyFill="1"/>
    <xf numFmtId="166" fontId="0" fillId="0" borderId="0" xfId="0" applyNumberFormat="1" applyFill="1"/>
    <xf numFmtId="43" fontId="0" fillId="0" borderId="0" xfId="0" applyNumberFormat="1" applyFill="1"/>
    <xf numFmtId="0" fontId="9" fillId="0" borderId="0" xfId="0" applyFont="1" applyFill="1"/>
    <xf numFmtId="166" fontId="9" fillId="0" borderId="0" xfId="0" applyNumberFormat="1" applyFont="1" applyFill="1"/>
    <xf numFmtId="166" fontId="0" fillId="0" borderId="0" xfId="0" applyNumberFormat="1" applyFont="1" applyFill="1"/>
    <xf numFmtId="0" fontId="0" fillId="0" borderId="0" xfId="0" applyFont="1" applyFill="1"/>
    <xf numFmtId="166" fontId="0" fillId="0" borderId="0" xfId="90" applyNumberFormat="1" applyFont="1" applyFill="1"/>
    <xf numFmtId="18" fontId="7" fillId="0" borderId="0" xfId="0" applyNumberFormat="1" applyFont="1" applyFill="1"/>
    <xf numFmtId="18" fontId="8" fillId="0" borderId="0" xfId="0" applyNumberFormat="1" applyFont="1" applyFill="1"/>
    <xf numFmtId="18" fontId="13" fillId="0" borderId="0" xfId="0" applyNumberFormat="1" applyFont="1" applyFill="1"/>
    <xf numFmtId="0" fontId="0" fillId="0" borderId="1" xfId="0" applyFill="1" applyBorder="1"/>
    <xf numFmtId="18" fontId="0" fillId="0" borderId="0" xfId="0" applyNumberFormat="1" applyFill="1"/>
    <xf numFmtId="167" fontId="0" fillId="0" borderId="0" xfId="90" applyNumberFormat="1" applyFont="1" applyFill="1"/>
    <xf numFmtId="10" fontId="0" fillId="0" borderId="0" xfId="91" applyNumberFormat="1" applyFont="1" applyFill="1"/>
    <xf numFmtId="168" fontId="0" fillId="0" borderId="0" xfId="90" applyNumberFormat="1" applyFont="1" applyFill="1"/>
    <xf numFmtId="0" fontId="0" fillId="0" borderId="0" xfId="0" applyFill="1" applyAlignment="1">
      <alignment horizontal="center"/>
    </xf>
    <xf numFmtId="9" fontId="0" fillId="0" borderId="0" xfId="91" applyFont="1" applyFill="1" applyAlignment="1">
      <alignment horizontal="center"/>
    </xf>
    <xf numFmtId="168" fontId="0" fillId="0" borderId="0" xfId="9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6" fontId="0" fillId="0" borderId="0" xfId="90" applyNumberFormat="1" applyFont="1" applyFill="1" applyAlignment="1">
      <alignment horizontal="center"/>
    </xf>
    <xf numFmtId="167" fontId="9" fillId="0" borderId="0" xfId="90" applyNumberFormat="1" applyFont="1" applyFill="1"/>
    <xf numFmtId="167" fontId="1" fillId="0" borderId="0" xfId="90" applyNumberFormat="1" applyFont="1" applyFill="1"/>
    <xf numFmtId="16" fontId="0" fillId="0" borderId="1" xfId="0" applyNumberFormat="1" applyFill="1" applyBorder="1"/>
    <xf numFmtId="167" fontId="0" fillId="0" borderId="1" xfId="90" applyNumberFormat="1" applyFont="1" applyFill="1" applyBorder="1"/>
    <xf numFmtId="10" fontId="0" fillId="0" borderId="1" xfId="91" applyNumberFormat="1" applyFont="1" applyFill="1" applyBorder="1"/>
    <xf numFmtId="166" fontId="0" fillId="0" borderId="1" xfId="0" applyNumberFormat="1" applyFill="1" applyBorder="1"/>
    <xf numFmtId="167" fontId="9" fillId="0" borderId="1" xfId="90" applyNumberFormat="1" applyFont="1" applyFill="1" applyBorder="1"/>
    <xf numFmtId="0" fontId="0" fillId="0" borderId="0" xfId="0" applyFill="1" applyBorder="1"/>
    <xf numFmtId="167" fontId="0" fillId="0" borderId="0" xfId="90" applyNumberFormat="1" applyFont="1" applyFill="1" applyBorder="1"/>
    <xf numFmtId="166" fontId="0" fillId="0" borderId="0" xfId="0" applyNumberFormat="1" applyFill="1" applyBorder="1"/>
    <xf numFmtId="167" fontId="9" fillId="0" borderId="0" xfId="90" applyNumberFormat="1" applyFont="1" applyFill="1" applyBorder="1"/>
    <xf numFmtId="0" fontId="14" fillId="0" borderId="0" xfId="0" applyFont="1" applyFill="1"/>
    <xf numFmtId="167" fontId="12" fillId="0" borderId="0" xfId="90" applyNumberFormat="1" applyFont="1" applyFill="1"/>
    <xf numFmtId="0" fontId="14" fillId="0" borderId="0" xfId="0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7" fontId="0" fillId="0" borderId="0" xfId="0" applyNumberFormat="1" applyFill="1"/>
    <xf numFmtId="167" fontId="1" fillId="0" borderId="1" xfId="90" applyNumberFormat="1" applyFont="1" applyFill="1" applyBorder="1"/>
    <xf numFmtId="165" fontId="0" fillId="0" borderId="0" xfId="9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90" applyNumberFormat="1" applyFont="1" applyFill="1"/>
    <xf numFmtId="164" fontId="9" fillId="0" borderId="0" xfId="90" applyNumberFormat="1" applyFont="1" applyFill="1"/>
    <xf numFmtId="164" fontId="0" fillId="0" borderId="1" xfId="90" applyNumberFormat="1" applyFont="1" applyFill="1" applyBorder="1"/>
    <xf numFmtId="164" fontId="0" fillId="0" borderId="0" xfId="90" applyNumberFormat="1" applyFont="1" applyFill="1" applyBorder="1"/>
    <xf numFmtId="164" fontId="0" fillId="0" borderId="0" xfId="0" applyNumberFormat="1"/>
    <xf numFmtId="9" fontId="0" fillId="0" borderId="0" xfId="91" applyFont="1"/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/>
    <xf numFmtId="169" fontId="0" fillId="0" borderId="0" xfId="90" applyNumberFormat="1" applyFont="1" applyFill="1"/>
    <xf numFmtId="169" fontId="7" fillId="0" borderId="0" xfId="90" applyNumberFormat="1" applyFont="1" applyFill="1"/>
    <xf numFmtId="169" fontId="9" fillId="0" borderId="0" xfId="90" applyNumberFormat="1" applyFont="1" applyFill="1"/>
    <xf numFmtId="169" fontId="0" fillId="0" borderId="1" xfId="90" applyNumberFormat="1" applyFont="1" applyFill="1" applyBorder="1"/>
    <xf numFmtId="169" fontId="0" fillId="0" borderId="0" xfId="90" applyNumberFormat="1" applyFont="1" applyFill="1" applyBorder="1"/>
    <xf numFmtId="169" fontId="0" fillId="0" borderId="0" xfId="0" applyNumberFormat="1" applyFill="1"/>
    <xf numFmtId="169" fontId="7" fillId="0" borderId="1" xfId="90" applyNumberFormat="1" applyFont="1" applyFill="1" applyBorder="1"/>
    <xf numFmtId="0" fontId="0" fillId="0" borderId="1" xfId="0" applyFill="1" applyBorder="1" applyAlignment="1">
      <alignment horizontal="center"/>
    </xf>
    <xf numFmtId="164" fontId="0" fillId="5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5" fontId="0" fillId="0" borderId="0" xfId="90" applyNumberFormat="1" applyFont="1"/>
    <xf numFmtId="170" fontId="0" fillId="0" borderId="0" xfId="90" applyNumberFormat="1" applyFont="1" applyFill="1"/>
    <xf numFmtId="171" fontId="7" fillId="0" borderId="0" xfId="90" applyNumberFormat="1" applyFont="1" applyFill="1"/>
  </cellXfs>
  <cellStyles count="92">
    <cellStyle name="Hipervínculo" xfId="75" builtinId="8" hidden="1"/>
    <cellStyle name="Hipervínculo" xfId="79" builtinId="8" hidden="1"/>
    <cellStyle name="Hipervínculo" xfId="25" builtinId="8" hidden="1"/>
    <cellStyle name="Hipervínculo" xfId="63" builtinId="8" hidden="1"/>
    <cellStyle name="Hipervínculo" xfId="65" builtinId="8" hidden="1"/>
    <cellStyle name="Hipervínculo" xfId="73" builtinId="8" hidden="1"/>
    <cellStyle name="Hipervínculo" xfId="77" builtinId="8" hidden="1"/>
    <cellStyle name="Hipervínculo" xfId="29" builtinId="8" hidden="1"/>
    <cellStyle name="Hipervínculo" xfId="67" builtinId="8" hidden="1"/>
    <cellStyle name="Hipervínculo" xfId="81" builtinId="8" hidden="1"/>
    <cellStyle name="Hipervínculo" xfId="85" builtinId="8" hidden="1"/>
    <cellStyle name="Hipervínculo" xfId="71" builtinId="8" hidden="1"/>
    <cellStyle name="Hipervínculo" xfId="11" builtinId="8" hidden="1"/>
    <cellStyle name="Hipervínculo" xfId="69" builtinId="8" hidden="1"/>
    <cellStyle name="Hipervínculo" xfId="3" builtinId="8" hidden="1"/>
    <cellStyle name="Hipervínculo" xfId="83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47" builtinId="8" hidden="1"/>
    <cellStyle name="Hipervínculo" xfId="51" builtinId="8" hidden="1"/>
    <cellStyle name="Hipervínculo" xfId="57" builtinId="8" hidden="1"/>
    <cellStyle name="Hipervínculo" xfId="55" builtinId="8" hidden="1"/>
    <cellStyle name="Hipervínculo" xfId="43" builtinId="8" hidden="1"/>
    <cellStyle name="Hipervínculo" xfId="61" builtinId="8" hidden="1"/>
    <cellStyle name="Hipervínculo" xfId="45" builtinId="8" hidden="1"/>
    <cellStyle name="Hipervínculo" xfId="39" builtinId="8" hidden="1"/>
    <cellStyle name="Hipervínculo" xfId="53" builtinId="8" hidden="1"/>
    <cellStyle name="Hipervínculo" xfId="49" builtinId="8" hidden="1"/>
    <cellStyle name="Hipervínculo" xfId="41" builtinId="8" hidden="1"/>
    <cellStyle name="Hipervínculo" xfId="59" builtinId="8" hidden="1"/>
    <cellStyle name="Hipervínculo" xfId="13" builtinId="8" hidden="1"/>
    <cellStyle name="Hipervínculo" xfId="19" builtinId="8" hidden="1"/>
    <cellStyle name="Hipervínculo" xfId="1" builtinId="8" hidden="1"/>
    <cellStyle name="Hipervínculo" xfId="5" builtinId="8" hidden="1"/>
    <cellStyle name="Hipervínculo" xfId="7" builtinId="8" hidden="1"/>
    <cellStyle name="Hipervínculo" xfId="21" builtinId="8" hidden="1"/>
    <cellStyle name="Hipervínculo" xfId="9" builtinId="8" hidden="1"/>
    <cellStyle name="Hipervínculo" xfId="31" builtinId="8" hidden="1"/>
    <cellStyle name="Hipervínculo" xfId="27" builtinId="8" hidden="1"/>
    <cellStyle name="Hipervínculo" xfId="23" builtinId="8" hidden="1"/>
    <cellStyle name="Hipervínculo" xfId="15" builtinId="8" hidden="1"/>
    <cellStyle name="Hipervínculo" xfId="17" builtinId="8" hidden="1"/>
    <cellStyle name="Hipervínculo" xfId="87" builtinId="8"/>
    <cellStyle name="Hipervínculo visitado" xfId="40" builtinId="9" hidden="1"/>
    <cellStyle name="Hipervínculo visitado" xfId="54" builtinId="9" hidden="1"/>
    <cellStyle name="Hipervínculo visitado" xfId="80" builtinId="9" hidden="1"/>
    <cellStyle name="Hipervínculo visitado" xfId="84" builtinId="9" hidden="1"/>
    <cellStyle name="Hipervínculo visitado" xfId="86" builtinId="9" hidden="1"/>
    <cellStyle name="Hipervínculo visitado" xfId="66" builtinId="9" hidden="1"/>
    <cellStyle name="Hipervínculo visitado" xfId="6" builtinId="9" hidden="1"/>
    <cellStyle name="Hipervínculo visitado" xfId="89" builtinId="9" hidden="1"/>
    <cellStyle name="Hipervínculo visitado" xfId="24" builtinId="9" hidden="1"/>
    <cellStyle name="Hipervínculo visitado" xfId="48" builtinId="9" hidden="1"/>
    <cellStyle name="Hipervínculo visitado" xfId="16" builtinId="9" hidden="1"/>
    <cellStyle name="Hipervínculo visitado" xfId="52" builtinId="9" hidden="1"/>
    <cellStyle name="Hipervínculo visitado" xfId="44" builtinId="9" hidden="1"/>
    <cellStyle name="Hipervínculo visitado" xfId="46" builtinId="9" hidden="1"/>
    <cellStyle name="Hipervínculo visitado" xfId="14" builtinId="9" hidden="1"/>
    <cellStyle name="Hipervínculo visitado" xfId="88" builtinId="9" hidden="1"/>
    <cellStyle name="Hipervínculo visitado" xfId="38" builtinId="9" hidden="1"/>
    <cellStyle name="Hipervínculo visitado" xfId="72" builtinId="9" hidden="1"/>
    <cellStyle name="Hipervínculo visitado" xfId="78" builtinId="9" hidden="1"/>
    <cellStyle name="Hipervínculo visitado" xfId="42" builtinId="9" hidden="1"/>
    <cellStyle name="Hipervínculo visitado" xfId="76" builtinId="9" hidden="1"/>
    <cellStyle name="Hipervínculo visitado" xfId="60" builtinId="9" hidden="1"/>
    <cellStyle name="Hipervínculo visitado" xfId="62" builtinId="9" hidden="1"/>
    <cellStyle name="Hipervínculo visitado" xfId="74" builtinId="9" hidden="1"/>
    <cellStyle name="Hipervínculo visitado" xfId="32" builtinId="9" hidden="1"/>
    <cellStyle name="Hipervínculo visitado" xfId="56" builtinId="9" hidden="1"/>
    <cellStyle name="Hipervínculo visitado" xfId="36" builtinId="9" hidden="1"/>
    <cellStyle name="Hipervínculo visitado" xfId="22" builtinId="9" hidden="1"/>
    <cellStyle name="Hipervínculo visitado" xfId="20" builtinId="9" hidden="1"/>
    <cellStyle name="Hipervínculo visitado" xfId="8" builtinId="9" hidden="1"/>
    <cellStyle name="Hipervínculo visitado" xfId="10" builtinId="9" hidden="1"/>
    <cellStyle name="Hipervínculo visitado" xfId="18" builtinId="9" hidden="1"/>
    <cellStyle name="Hipervínculo visitado" xfId="50" builtinId="9" hidden="1"/>
    <cellStyle name="Hipervínculo visitado" xfId="58" builtinId="9" hidden="1"/>
    <cellStyle name="Hipervínculo visitado" xfId="2" builtinId="9" hidden="1"/>
    <cellStyle name="Hipervínculo visitado" xfId="12" builtinId="9" hidden="1"/>
    <cellStyle name="Hipervínculo visitado" xfId="82" builtinId="9" hidden="1"/>
    <cellStyle name="Hipervínculo visitado" xfId="30" builtinId="9" hidden="1"/>
    <cellStyle name="Hipervínculo visitado" xfId="70" builtinId="9" hidden="1"/>
    <cellStyle name="Hipervínculo visitado" xfId="64" builtinId="9" hidden="1"/>
    <cellStyle name="Hipervínculo visitado" xfId="34" builtinId="9" hidden="1"/>
    <cellStyle name="Hipervínculo visitado" xfId="26" builtinId="9" hidden="1"/>
    <cellStyle name="Hipervínculo visitado" xfId="28" builtinId="9" hidden="1"/>
    <cellStyle name="Hipervínculo visitado" xfId="4" builtinId="9" hidden="1"/>
    <cellStyle name="Hipervínculo visitado" xfId="68" builtinId="9" hidden="1"/>
    <cellStyle name="Millares" xfId="90" builtinId="3"/>
    <cellStyle name="Normal" xfId="0" builtinId="0"/>
    <cellStyle name="Porcentaje" xfId="9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9"/>
  <sheetViews>
    <sheetView tabSelected="1" zoomScaleNormal="80" workbookViewId="0">
      <pane ySplit="4" topLeftCell="A5" activePane="bottomLeft" state="frozen"/>
      <selection pane="bottomLeft" activeCell="H2" sqref="H2:H3"/>
    </sheetView>
  </sheetViews>
  <sheetFormatPr baseColWidth="10" defaultColWidth="11" defaultRowHeight="16"/>
  <cols>
    <col min="1" max="2" width="10.6640625" customWidth="1"/>
    <col min="3" max="3" width="17.6640625" bestFit="1" customWidth="1"/>
    <col min="4" max="4" width="2.1640625" customWidth="1"/>
    <col min="5" max="5" width="3.83203125" customWidth="1"/>
    <col min="6" max="6" width="8.6640625" customWidth="1"/>
    <col min="7" max="7" width="1.83203125" bestFit="1" customWidth="1"/>
    <col min="8" max="8" width="11.6640625" customWidth="1"/>
    <col min="9" max="9" width="3.83203125" customWidth="1"/>
    <col min="10" max="10" width="7.6640625" bestFit="1" customWidth="1"/>
    <col min="11" max="11" width="1.5" bestFit="1" customWidth="1"/>
    <col min="12" max="12" width="11.83203125" customWidth="1"/>
    <col min="13" max="14" width="13.6640625" bestFit="1" customWidth="1"/>
    <col min="16" max="16" width="0" hidden="1" customWidth="1"/>
    <col min="17" max="17" width="11.5" bestFit="1" customWidth="1"/>
    <col min="18" max="18" width="15.5" customWidth="1"/>
    <col min="19" max="19" width="11.6640625" bestFit="1" customWidth="1"/>
    <col min="21" max="21" width="9.5" bestFit="1" customWidth="1"/>
    <col min="22" max="22" width="5" customWidth="1"/>
    <col min="24" max="24" width="10.5" customWidth="1"/>
    <col min="25" max="25" width="7.1640625" bestFit="1" customWidth="1"/>
    <col min="26" max="27" width="13.1640625" bestFit="1" customWidth="1"/>
    <col min="28" max="28" width="7.1640625" bestFit="1" customWidth="1"/>
    <col min="29" max="29" width="12" bestFit="1" customWidth="1"/>
  </cols>
  <sheetData>
    <row r="1" spans="1:33" ht="29">
      <c r="A1" s="10" t="s">
        <v>16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3" t="s">
        <v>17</v>
      </c>
      <c r="O1" s="11"/>
      <c r="Q1" s="7" t="s">
        <v>11</v>
      </c>
      <c r="R1" s="8"/>
      <c r="S1" s="7"/>
      <c r="T1" s="7"/>
      <c r="U1" s="7"/>
    </row>
    <row r="2" spans="1:33" ht="17">
      <c r="A2" s="6" t="s">
        <v>10</v>
      </c>
      <c r="B2" s="6"/>
      <c r="C2" s="5">
        <v>9.5079999999999998E-2</v>
      </c>
      <c r="H2" s="64"/>
      <c r="L2" t="s">
        <v>20</v>
      </c>
      <c r="M2">
        <v>20</v>
      </c>
      <c r="Q2" s="9"/>
      <c r="R2" s="7"/>
      <c r="S2" s="7"/>
      <c r="T2" s="7"/>
      <c r="U2" s="7"/>
    </row>
    <row r="3" spans="1:33" ht="34">
      <c r="A3" s="3" t="s">
        <v>0</v>
      </c>
      <c r="B3" s="3"/>
      <c r="C3" s="12">
        <v>900</v>
      </c>
      <c r="H3" s="64"/>
      <c r="L3" s="4" t="s">
        <v>12</v>
      </c>
      <c r="M3" t="s">
        <v>13</v>
      </c>
    </row>
    <row r="4" spans="1:33" ht="34">
      <c r="A4" s="1" t="s">
        <v>1</v>
      </c>
      <c r="B4" s="1" t="s">
        <v>14</v>
      </c>
      <c r="C4" s="2" t="s">
        <v>2</v>
      </c>
      <c r="D4" s="1" t="s">
        <v>3</v>
      </c>
      <c r="E4" s="1"/>
      <c r="F4" s="2" t="s">
        <v>4</v>
      </c>
      <c r="G4" s="1" t="s">
        <v>5</v>
      </c>
      <c r="H4" s="2" t="s">
        <v>18</v>
      </c>
      <c r="I4" s="1"/>
      <c r="J4" s="1" t="s">
        <v>22</v>
      </c>
      <c r="K4" s="1" t="s">
        <v>7</v>
      </c>
      <c r="L4" s="2" t="s">
        <v>19</v>
      </c>
      <c r="M4" s="2" t="s">
        <v>23</v>
      </c>
      <c r="N4" s="1"/>
      <c r="O4" s="1" t="s">
        <v>38</v>
      </c>
      <c r="P4" s="1" t="s">
        <v>21</v>
      </c>
      <c r="Q4" s="1" t="s">
        <v>40</v>
      </c>
      <c r="R4" t="s">
        <v>25</v>
      </c>
      <c r="S4" t="s">
        <v>26</v>
      </c>
      <c r="T4" s="2" t="s">
        <v>36</v>
      </c>
    </row>
    <row r="5" spans="1:33">
      <c r="A5" s="15">
        <v>1</v>
      </c>
      <c r="B5" s="14">
        <v>43850</v>
      </c>
      <c r="C5" s="58">
        <f>C3</f>
        <v>900</v>
      </c>
      <c r="D5" s="15" t="s">
        <v>9</v>
      </c>
      <c r="E5" s="15"/>
      <c r="F5" s="32">
        <v>0.02</v>
      </c>
      <c r="G5" s="15" t="s">
        <v>5</v>
      </c>
      <c r="H5" s="58">
        <f>(C5*F5)</f>
        <v>18</v>
      </c>
      <c r="I5" s="19"/>
      <c r="J5" s="58">
        <f>H5</f>
        <v>18</v>
      </c>
      <c r="K5" s="19"/>
      <c r="L5" s="67">
        <f>+IF(J5&gt;$M$2,P5,0)</f>
        <v>0</v>
      </c>
      <c r="M5" s="31"/>
      <c r="N5" s="31"/>
      <c r="O5" s="31"/>
      <c r="P5" s="68">
        <f>+ROUNDDOWN((J5/10),0)*10</f>
        <v>10</v>
      </c>
      <c r="Q5" s="15"/>
      <c r="R5" s="15"/>
      <c r="S5" s="15"/>
      <c r="T5" s="16"/>
      <c r="U5" s="17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>
      <c r="A6" s="15">
        <f>+A5+1</f>
        <v>2</v>
      </c>
      <c r="B6" s="14">
        <f>+B5+1</f>
        <v>43851</v>
      </c>
      <c r="C6" s="58">
        <f t="shared" ref="C6:C69" si="0">C5+L5+O5-M5</f>
        <v>900</v>
      </c>
      <c r="D6" s="15" t="s">
        <v>9</v>
      </c>
      <c r="E6" s="15"/>
      <c r="F6" s="32">
        <v>0.02</v>
      </c>
      <c r="G6" s="15" t="s">
        <v>5</v>
      </c>
      <c r="H6" s="58">
        <f t="shared" ref="H6:H69" si="1">(C6*F6)</f>
        <v>18</v>
      </c>
      <c r="I6" s="19"/>
      <c r="J6" s="58">
        <f>(J5-L5)+H6-N5</f>
        <v>36</v>
      </c>
      <c r="K6" s="19"/>
      <c r="L6" s="67">
        <f t="shared" ref="L6:L69" si="2">+IF(J6&gt;$M$2,P6,0)</f>
        <v>30</v>
      </c>
      <c r="M6" s="31"/>
      <c r="N6" s="31"/>
      <c r="O6" s="31"/>
      <c r="P6" s="68">
        <f>+ROUNDDOWN((J6/10),0)*10</f>
        <v>30</v>
      </c>
      <c r="Q6" s="58"/>
      <c r="R6" s="15"/>
      <c r="S6" s="18"/>
      <c r="T6" s="16"/>
      <c r="U6" s="16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>
      <c r="A7" s="15">
        <f>+A6+1</f>
        <v>3</v>
      </c>
      <c r="B7" s="14">
        <f t="shared" ref="B7:B70" si="3">+B6+1</f>
        <v>43852</v>
      </c>
      <c r="C7" s="58">
        <f t="shared" si="0"/>
        <v>930</v>
      </c>
      <c r="D7" s="15" t="s">
        <v>9</v>
      </c>
      <c r="E7" s="15"/>
      <c r="F7" s="32">
        <v>0.02</v>
      </c>
      <c r="G7" s="15" t="s">
        <v>5</v>
      </c>
      <c r="H7" s="58">
        <f t="shared" si="1"/>
        <v>18.600000000000001</v>
      </c>
      <c r="I7" s="19"/>
      <c r="J7" s="58">
        <f t="shared" ref="J7:J70" si="4">(J6-L6)+H7-N6</f>
        <v>24.6</v>
      </c>
      <c r="K7" s="19"/>
      <c r="L7" s="67">
        <f t="shared" si="2"/>
        <v>20</v>
      </c>
      <c r="M7" s="31"/>
      <c r="N7" s="31"/>
      <c r="O7" s="31"/>
      <c r="P7" s="68">
        <f t="shared" ref="P7:P70" si="5">+ROUNDDOWN((J7/10),0)*10</f>
        <v>20</v>
      </c>
      <c r="Q7" s="21"/>
      <c r="R7" s="15"/>
      <c r="S7" s="18"/>
      <c r="T7" s="16"/>
      <c r="U7" s="16"/>
      <c r="V7" s="15"/>
      <c r="W7" s="15"/>
      <c r="X7" s="16"/>
      <c r="Y7" s="15"/>
      <c r="Z7" s="16"/>
      <c r="AA7" s="15"/>
      <c r="AB7" s="15"/>
      <c r="AC7" s="15"/>
      <c r="AD7" s="15"/>
      <c r="AE7" s="15"/>
      <c r="AF7" s="15"/>
      <c r="AG7" s="15"/>
    </row>
    <row r="8" spans="1:33">
      <c r="A8" s="15">
        <f t="shared" ref="A8:A71" si="6">+A7+1</f>
        <v>4</v>
      </c>
      <c r="B8" s="14">
        <f t="shared" si="3"/>
        <v>43853</v>
      </c>
      <c r="C8" s="58">
        <f t="shared" si="0"/>
        <v>950</v>
      </c>
      <c r="D8" s="15" t="s">
        <v>9</v>
      </c>
      <c r="E8" s="15"/>
      <c r="F8" s="32">
        <v>0.02</v>
      </c>
      <c r="G8" s="15" t="s">
        <v>5</v>
      </c>
      <c r="H8" s="58">
        <f t="shared" si="1"/>
        <v>19</v>
      </c>
      <c r="I8" s="19"/>
      <c r="J8" s="58">
        <f t="shared" si="4"/>
        <v>23.6</v>
      </c>
      <c r="K8" s="19"/>
      <c r="L8" s="67">
        <f t="shared" si="2"/>
        <v>20</v>
      </c>
      <c r="M8" s="31"/>
      <c r="N8" s="31"/>
      <c r="O8" s="31"/>
      <c r="P8" s="68">
        <f t="shared" si="5"/>
        <v>20</v>
      </c>
      <c r="Q8" s="21"/>
      <c r="R8" s="15"/>
      <c r="S8" s="18"/>
      <c r="T8" s="16"/>
      <c r="U8" s="1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>
      <c r="A9" s="15">
        <f t="shared" si="6"/>
        <v>5</v>
      </c>
      <c r="B9" s="14">
        <f t="shared" si="3"/>
        <v>43854</v>
      </c>
      <c r="C9" s="58">
        <f t="shared" si="0"/>
        <v>970</v>
      </c>
      <c r="D9" s="15" t="s">
        <v>9</v>
      </c>
      <c r="E9" s="15"/>
      <c r="F9" s="32">
        <v>0.02</v>
      </c>
      <c r="G9" s="15" t="s">
        <v>5</v>
      </c>
      <c r="H9" s="58">
        <f t="shared" si="1"/>
        <v>19.400000000000002</v>
      </c>
      <c r="I9" s="19"/>
      <c r="J9" s="58">
        <f t="shared" si="4"/>
        <v>23.000000000000004</v>
      </c>
      <c r="K9" s="19"/>
      <c r="L9" s="67">
        <f t="shared" si="2"/>
        <v>20</v>
      </c>
      <c r="M9" s="31"/>
      <c r="N9" s="31"/>
      <c r="O9" s="31"/>
      <c r="P9" s="68">
        <f t="shared" si="5"/>
        <v>20</v>
      </c>
      <c r="Q9" s="21"/>
      <c r="R9" s="15"/>
      <c r="S9" s="18"/>
      <c r="T9" s="16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>
      <c r="A10" s="15">
        <f t="shared" si="6"/>
        <v>6</v>
      </c>
      <c r="B10" s="14">
        <f t="shared" si="3"/>
        <v>43855</v>
      </c>
      <c r="C10" s="58">
        <f t="shared" si="0"/>
        <v>990</v>
      </c>
      <c r="D10" s="15" t="s">
        <v>9</v>
      </c>
      <c r="E10" s="15"/>
      <c r="F10" s="32">
        <v>0</v>
      </c>
      <c r="G10" s="15" t="s">
        <v>5</v>
      </c>
      <c r="H10" s="58">
        <f t="shared" si="1"/>
        <v>0</v>
      </c>
      <c r="I10" s="19"/>
      <c r="J10" s="58">
        <f t="shared" si="4"/>
        <v>3.0000000000000036</v>
      </c>
      <c r="K10" s="19"/>
      <c r="L10" s="67">
        <f t="shared" si="2"/>
        <v>0</v>
      </c>
      <c r="M10" s="31"/>
      <c r="N10" s="39"/>
      <c r="O10" s="31"/>
      <c r="P10" s="68">
        <f t="shared" si="5"/>
        <v>0</v>
      </c>
      <c r="Q10" s="15"/>
      <c r="R10" s="15"/>
      <c r="S10" s="18"/>
      <c r="T10" s="16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>
      <c r="A11" s="15">
        <f t="shared" si="6"/>
        <v>7</v>
      </c>
      <c r="B11" s="14">
        <f t="shared" si="3"/>
        <v>43856</v>
      </c>
      <c r="C11" s="58">
        <f t="shared" si="0"/>
        <v>990</v>
      </c>
      <c r="D11" s="15" t="s">
        <v>9</v>
      </c>
      <c r="E11" s="15"/>
      <c r="F11" s="32">
        <v>0</v>
      </c>
      <c r="G11" s="15" t="s">
        <v>5</v>
      </c>
      <c r="H11" s="58">
        <f t="shared" si="1"/>
        <v>0</v>
      </c>
      <c r="I11" s="19"/>
      <c r="J11" s="58">
        <f t="shared" si="4"/>
        <v>3.0000000000000036</v>
      </c>
      <c r="K11" s="19"/>
      <c r="L11" s="67">
        <f t="shared" si="2"/>
        <v>0</v>
      </c>
      <c r="M11" s="31"/>
      <c r="N11" s="39"/>
      <c r="O11" s="31"/>
      <c r="P11" s="68">
        <f t="shared" si="5"/>
        <v>0</v>
      </c>
      <c r="Q11" s="21"/>
      <c r="R11" s="15"/>
      <c r="S11" s="18"/>
      <c r="T11" s="16"/>
      <c r="U11" s="1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>
      <c r="A12" s="15">
        <f t="shared" si="6"/>
        <v>8</v>
      </c>
      <c r="B12" s="14">
        <f t="shared" si="3"/>
        <v>43857</v>
      </c>
      <c r="C12" s="58">
        <f t="shared" si="0"/>
        <v>990</v>
      </c>
      <c r="D12" s="15" t="s">
        <v>9</v>
      </c>
      <c r="E12" s="15"/>
      <c r="F12" s="32">
        <v>0.02</v>
      </c>
      <c r="G12" s="15" t="s">
        <v>5</v>
      </c>
      <c r="H12" s="58">
        <f t="shared" si="1"/>
        <v>19.8</v>
      </c>
      <c r="I12" s="19"/>
      <c r="J12" s="58">
        <f t="shared" si="4"/>
        <v>22.800000000000004</v>
      </c>
      <c r="K12" s="19"/>
      <c r="L12" s="67">
        <f t="shared" si="2"/>
        <v>20</v>
      </c>
      <c r="M12" s="31"/>
      <c r="N12" s="39"/>
      <c r="O12" s="31"/>
      <c r="P12" s="68">
        <f t="shared" si="5"/>
        <v>20</v>
      </c>
      <c r="Q12" s="21"/>
      <c r="R12" s="15"/>
      <c r="S12" s="18"/>
      <c r="T12" s="16"/>
      <c r="U12" s="1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>
      <c r="A13" s="15">
        <f t="shared" si="6"/>
        <v>9</v>
      </c>
      <c r="B13" s="14">
        <f t="shared" si="3"/>
        <v>43858</v>
      </c>
      <c r="C13" s="58">
        <f t="shared" si="0"/>
        <v>1010</v>
      </c>
      <c r="D13" s="15" t="s">
        <v>9</v>
      </c>
      <c r="E13" s="15"/>
      <c r="F13" s="32">
        <v>0.02</v>
      </c>
      <c r="G13" s="15" t="s">
        <v>5</v>
      </c>
      <c r="H13" s="58">
        <f t="shared" si="1"/>
        <v>20.2</v>
      </c>
      <c r="I13" s="19"/>
      <c r="J13" s="58">
        <f t="shared" si="4"/>
        <v>23.000000000000004</v>
      </c>
      <c r="K13" s="19"/>
      <c r="L13" s="67">
        <f t="shared" si="2"/>
        <v>20</v>
      </c>
      <c r="M13" s="31"/>
      <c r="N13" s="40"/>
      <c r="O13" s="31"/>
      <c r="P13" s="68">
        <f t="shared" si="5"/>
        <v>20</v>
      </c>
      <c r="Q13" s="21"/>
      <c r="R13" s="15"/>
      <c r="S13" s="18"/>
      <c r="T13" s="16"/>
      <c r="U13" s="16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>
      <c r="A14" s="15">
        <f t="shared" si="6"/>
        <v>10</v>
      </c>
      <c r="B14" s="14">
        <f t="shared" si="3"/>
        <v>43859</v>
      </c>
      <c r="C14" s="58">
        <f t="shared" si="0"/>
        <v>1030</v>
      </c>
      <c r="D14" s="15" t="s">
        <v>9</v>
      </c>
      <c r="E14" s="15"/>
      <c r="F14" s="32">
        <v>0.02</v>
      </c>
      <c r="G14" s="15" t="s">
        <v>5</v>
      </c>
      <c r="H14" s="58">
        <f t="shared" si="1"/>
        <v>20.6</v>
      </c>
      <c r="I14" s="19"/>
      <c r="J14" s="58">
        <f t="shared" si="4"/>
        <v>23.600000000000005</v>
      </c>
      <c r="K14" s="19"/>
      <c r="L14" s="67">
        <f t="shared" si="2"/>
        <v>20</v>
      </c>
      <c r="M14" s="31"/>
      <c r="N14" s="40"/>
      <c r="O14" s="31"/>
      <c r="P14" s="68">
        <f t="shared" si="5"/>
        <v>20</v>
      </c>
      <c r="Q14" s="21"/>
      <c r="R14" s="15"/>
      <c r="S14" s="18"/>
      <c r="T14" s="16"/>
      <c r="U14" s="16"/>
      <c r="V14" s="15"/>
      <c r="W14" s="15"/>
      <c r="X14" s="16"/>
      <c r="Y14" s="15"/>
      <c r="Z14" s="16"/>
      <c r="AA14" s="15"/>
      <c r="AB14" s="15"/>
      <c r="AC14" s="15"/>
      <c r="AD14" s="15"/>
      <c r="AE14" s="15"/>
      <c r="AF14" s="15"/>
      <c r="AG14" s="15"/>
    </row>
    <row r="15" spans="1:33">
      <c r="A15" s="15">
        <f t="shared" si="6"/>
        <v>11</v>
      </c>
      <c r="B15" s="14">
        <f t="shared" si="3"/>
        <v>43860</v>
      </c>
      <c r="C15" s="58">
        <f t="shared" si="0"/>
        <v>1050</v>
      </c>
      <c r="D15" s="15" t="s">
        <v>9</v>
      </c>
      <c r="E15" s="15"/>
      <c r="F15" s="32">
        <v>0.02</v>
      </c>
      <c r="G15" s="15" t="s">
        <v>5</v>
      </c>
      <c r="H15" s="58">
        <f t="shared" si="1"/>
        <v>21</v>
      </c>
      <c r="I15" s="19"/>
      <c r="J15" s="58">
        <f t="shared" si="4"/>
        <v>24.600000000000005</v>
      </c>
      <c r="K15" s="19"/>
      <c r="L15" s="67">
        <f t="shared" si="2"/>
        <v>20</v>
      </c>
      <c r="M15" s="31"/>
      <c r="N15" s="39"/>
      <c r="O15" s="31"/>
      <c r="P15" s="68">
        <f t="shared" si="5"/>
        <v>20</v>
      </c>
      <c r="Q15" s="21"/>
      <c r="R15" s="15"/>
      <c r="S15" s="18"/>
      <c r="T15" s="16"/>
      <c r="U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>
      <c r="A16" s="15">
        <f t="shared" si="6"/>
        <v>12</v>
      </c>
      <c r="B16" s="14">
        <f t="shared" si="3"/>
        <v>43861</v>
      </c>
      <c r="C16" s="58">
        <f t="shared" si="0"/>
        <v>1070</v>
      </c>
      <c r="D16" s="15" t="s">
        <v>9</v>
      </c>
      <c r="E16" s="15"/>
      <c r="F16" s="32">
        <v>0.02</v>
      </c>
      <c r="G16" s="15" t="s">
        <v>5</v>
      </c>
      <c r="H16" s="58">
        <f t="shared" si="1"/>
        <v>21.400000000000002</v>
      </c>
      <c r="I16" s="19"/>
      <c r="J16" s="58">
        <f t="shared" si="4"/>
        <v>26.000000000000007</v>
      </c>
      <c r="K16" s="19"/>
      <c r="L16" s="67">
        <f t="shared" si="2"/>
        <v>20</v>
      </c>
      <c r="M16" s="31"/>
      <c r="N16" s="39"/>
      <c r="O16" s="31"/>
      <c r="P16" s="68">
        <f t="shared" si="5"/>
        <v>20</v>
      </c>
      <c r="Q16" s="21"/>
      <c r="R16" s="15"/>
      <c r="S16" s="18"/>
      <c r="T16" s="16"/>
      <c r="U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>
      <c r="A17" s="24">
        <f t="shared" si="6"/>
        <v>13</v>
      </c>
      <c r="B17" s="14">
        <f t="shared" si="3"/>
        <v>43862</v>
      </c>
      <c r="C17" s="58">
        <f t="shared" si="0"/>
        <v>1090</v>
      </c>
      <c r="D17" s="24" t="s">
        <v>9</v>
      </c>
      <c r="E17" s="24"/>
      <c r="F17" s="32">
        <v>0</v>
      </c>
      <c r="G17" s="24" t="s">
        <v>5</v>
      </c>
      <c r="H17" s="58">
        <f t="shared" si="1"/>
        <v>0</v>
      </c>
      <c r="I17" s="23"/>
      <c r="J17" s="58">
        <f t="shared" si="4"/>
        <v>6.0000000000000071</v>
      </c>
      <c r="K17" s="23"/>
      <c r="L17" s="67">
        <f t="shared" si="2"/>
        <v>0</v>
      </c>
      <c r="M17" s="31"/>
      <c r="N17" s="31"/>
      <c r="O17" s="31"/>
      <c r="P17" s="68">
        <f t="shared" si="5"/>
        <v>0</v>
      </c>
      <c r="Q17" s="24"/>
      <c r="R17" s="15"/>
      <c r="S17" s="18"/>
      <c r="T17" s="16"/>
      <c r="U17" s="16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>
      <c r="A18" s="24">
        <f t="shared" si="6"/>
        <v>14</v>
      </c>
      <c r="B18" s="14">
        <f t="shared" si="3"/>
        <v>43863</v>
      </c>
      <c r="C18" s="58">
        <f t="shared" si="0"/>
        <v>1090</v>
      </c>
      <c r="D18" s="24" t="s">
        <v>9</v>
      </c>
      <c r="E18" s="24"/>
      <c r="F18" s="32">
        <v>0</v>
      </c>
      <c r="G18" s="24" t="s">
        <v>5</v>
      </c>
      <c r="H18" s="58">
        <f t="shared" si="1"/>
        <v>0</v>
      </c>
      <c r="I18" s="23"/>
      <c r="J18" s="58">
        <f t="shared" si="4"/>
        <v>6.0000000000000071</v>
      </c>
      <c r="K18" s="23"/>
      <c r="L18" s="67">
        <f t="shared" si="2"/>
        <v>0</v>
      </c>
      <c r="M18" s="31"/>
      <c r="N18" s="31"/>
      <c r="O18" s="31"/>
      <c r="P18" s="68">
        <f t="shared" si="5"/>
        <v>0</v>
      </c>
      <c r="Q18" s="24"/>
      <c r="R18" s="15"/>
      <c r="S18" s="18"/>
      <c r="T18" s="16"/>
      <c r="U18" s="16"/>
      <c r="V18" s="15"/>
      <c r="W18" s="15"/>
      <c r="X18" s="15"/>
      <c r="Y18" s="15"/>
      <c r="Z18" s="15"/>
      <c r="AA18" s="15"/>
      <c r="AB18" s="19"/>
      <c r="AC18" s="15"/>
      <c r="AD18" s="15"/>
      <c r="AE18" s="15"/>
      <c r="AF18" s="15"/>
      <c r="AG18" s="15"/>
    </row>
    <row r="19" spans="1:33">
      <c r="A19" s="15">
        <f t="shared" si="6"/>
        <v>15</v>
      </c>
      <c r="B19" s="14">
        <f t="shared" si="3"/>
        <v>43864</v>
      </c>
      <c r="C19" s="58">
        <f t="shared" si="0"/>
        <v>1090</v>
      </c>
      <c r="D19" s="15" t="s">
        <v>9</v>
      </c>
      <c r="E19" s="15"/>
      <c r="F19" s="32">
        <v>0.02</v>
      </c>
      <c r="G19" s="15" t="s">
        <v>5</v>
      </c>
      <c r="H19" s="58">
        <f t="shared" si="1"/>
        <v>21.8</v>
      </c>
      <c r="I19" s="19"/>
      <c r="J19" s="58">
        <f t="shared" si="4"/>
        <v>27.800000000000008</v>
      </c>
      <c r="K19" s="19"/>
      <c r="L19" s="67">
        <f t="shared" si="2"/>
        <v>20</v>
      </c>
      <c r="M19" s="31"/>
      <c r="N19" s="39"/>
      <c r="O19" s="31"/>
      <c r="P19" s="68">
        <f t="shared" si="5"/>
        <v>20</v>
      </c>
      <c r="Q19" s="24"/>
      <c r="R19" s="15"/>
      <c r="S19" s="18"/>
      <c r="T19" s="16"/>
      <c r="U19" s="16"/>
      <c r="V19" s="15"/>
      <c r="W19" s="15"/>
      <c r="X19" s="15"/>
      <c r="Y19" s="15"/>
      <c r="Z19" s="15"/>
      <c r="AA19" s="15"/>
      <c r="AB19" s="20"/>
      <c r="AC19" s="15"/>
      <c r="AD19" s="15"/>
      <c r="AE19" s="15"/>
      <c r="AF19" s="15"/>
      <c r="AG19" s="15"/>
    </row>
    <row r="20" spans="1:33">
      <c r="A20" s="15">
        <f t="shared" si="6"/>
        <v>16</v>
      </c>
      <c r="B20" s="14">
        <f t="shared" si="3"/>
        <v>43865</v>
      </c>
      <c r="C20" s="58">
        <f t="shared" si="0"/>
        <v>1110</v>
      </c>
      <c r="D20" s="15" t="s">
        <v>9</v>
      </c>
      <c r="E20" s="15"/>
      <c r="F20" s="32">
        <v>0.02</v>
      </c>
      <c r="G20" s="15" t="s">
        <v>5</v>
      </c>
      <c r="H20" s="58">
        <f t="shared" si="1"/>
        <v>22.2</v>
      </c>
      <c r="I20" s="19"/>
      <c r="J20" s="58">
        <f t="shared" si="4"/>
        <v>30.000000000000007</v>
      </c>
      <c r="K20" s="19"/>
      <c r="L20" s="67">
        <f t="shared" si="2"/>
        <v>30</v>
      </c>
      <c r="M20" s="31"/>
      <c r="N20" s="39"/>
      <c r="O20" s="31"/>
      <c r="P20" s="68">
        <f t="shared" si="5"/>
        <v>30</v>
      </c>
      <c r="Q20" s="24"/>
      <c r="R20" s="15"/>
      <c r="S20" s="18"/>
      <c r="T20" s="16"/>
      <c r="U20" s="16"/>
      <c r="V20" s="15"/>
      <c r="W20" s="15"/>
      <c r="X20" s="15"/>
      <c r="Y20" s="15"/>
      <c r="Z20" s="15"/>
      <c r="AA20" s="15"/>
      <c r="AB20" s="20"/>
      <c r="AC20" s="15"/>
      <c r="AD20" s="15"/>
      <c r="AE20" s="15"/>
      <c r="AF20" s="15"/>
      <c r="AG20" s="15"/>
    </row>
    <row r="21" spans="1:33">
      <c r="A21" s="15">
        <f t="shared" si="6"/>
        <v>17</v>
      </c>
      <c r="B21" s="14">
        <f t="shared" si="3"/>
        <v>43866</v>
      </c>
      <c r="C21" s="58">
        <f t="shared" si="0"/>
        <v>1140</v>
      </c>
      <c r="D21" s="15" t="s">
        <v>9</v>
      </c>
      <c r="E21" s="15"/>
      <c r="F21" s="32">
        <v>0.02</v>
      </c>
      <c r="G21" s="15" t="s">
        <v>5</v>
      </c>
      <c r="H21" s="58">
        <f t="shared" si="1"/>
        <v>22.8</v>
      </c>
      <c r="I21" s="19"/>
      <c r="J21" s="58">
        <f t="shared" si="4"/>
        <v>22.800000000000008</v>
      </c>
      <c r="K21" s="19"/>
      <c r="L21" s="67">
        <f t="shared" si="2"/>
        <v>20</v>
      </c>
      <c r="M21" s="31"/>
      <c r="N21" s="39"/>
      <c r="O21" s="31"/>
      <c r="P21" s="68">
        <f t="shared" si="5"/>
        <v>20</v>
      </c>
      <c r="Q21" s="24"/>
      <c r="R21" s="15"/>
      <c r="S21" s="18"/>
      <c r="T21" s="16"/>
      <c r="U21" s="16"/>
      <c r="V21" s="15"/>
      <c r="W21" s="15"/>
      <c r="X21" s="16"/>
      <c r="Y21" s="15"/>
      <c r="Z21" s="16"/>
      <c r="AA21" s="15"/>
      <c r="AB21" s="20"/>
      <c r="AC21" s="15"/>
      <c r="AD21" s="15"/>
      <c r="AE21" s="15"/>
      <c r="AF21" s="15"/>
      <c r="AG21" s="15"/>
    </row>
    <row r="22" spans="1:33">
      <c r="A22" s="15">
        <f t="shared" si="6"/>
        <v>18</v>
      </c>
      <c r="B22" s="14">
        <f t="shared" si="3"/>
        <v>43867</v>
      </c>
      <c r="C22" s="58">
        <f t="shared" si="0"/>
        <v>1160</v>
      </c>
      <c r="D22" s="15" t="s">
        <v>9</v>
      </c>
      <c r="E22" s="15"/>
      <c r="F22" s="32">
        <v>0.02</v>
      </c>
      <c r="G22" s="15" t="s">
        <v>5</v>
      </c>
      <c r="H22" s="58">
        <f t="shared" si="1"/>
        <v>23.2</v>
      </c>
      <c r="I22" s="19"/>
      <c r="J22" s="58">
        <f t="shared" si="4"/>
        <v>26.000000000000007</v>
      </c>
      <c r="K22" s="19"/>
      <c r="L22" s="67">
        <f t="shared" si="2"/>
        <v>20</v>
      </c>
      <c r="M22" s="31"/>
      <c r="N22" s="39"/>
      <c r="O22" s="31"/>
      <c r="P22" s="68">
        <f t="shared" si="5"/>
        <v>20</v>
      </c>
      <c r="Q22" s="24"/>
      <c r="R22" s="15"/>
      <c r="S22" s="18"/>
      <c r="T22" s="16"/>
      <c r="U22" s="16"/>
      <c r="V22" s="15"/>
      <c r="W22" s="15"/>
      <c r="X22" s="16"/>
      <c r="Y22" s="15"/>
      <c r="Z22" s="15"/>
      <c r="AA22" s="15"/>
      <c r="AB22" s="20"/>
      <c r="AC22" s="15"/>
      <c r="AD22" s="15"/>
      <c r="AE22" s="15"/>
      <c r="AF22" s="15"/>
      <c r="AG22" s="15"/>
    </row>
    <row r="23" spans="1:33">
      <c r="A23" s="15">
        <f t="shared" si="6"/>
        <v>19</v>
      </c>
      <c r="B23" s="14">
        <f t="shared" si="3"/>
        <v>43868</v>
      </c>
      <c r="C23" s="58">
        <f t="shared" si="0"/>
        <v>1180</v>
      </c>
      <c r="D23" s="15" t="s">
        <v>9</v>
      </c>
      <c r="E23" s="15"/>
      <c r="F23" s="32">
        <v>0.02</v>
      </c>
      <c r="G23" s="15" t="s">
        <v>5</v>
      </c>
      <c r="H23" s="58">
        <f t="shared" si="1"/>
        <v>23.6</v>
      </c>
      <c r="I23" s="19"/>
      <c r="J23" s="58">
        <f t="shared" si="4"/>
        <v>29.600000000000009</v>
      </c>
      <c r="K23" s="19"/>
      <c r="L23" s="67">
        <f t="shared" si="2"/>
        <v>20</v>
      </c>
      <c r="M23" s="31"/>
      <c r="N23" s="39"/>
      <c r="O23" s="31"/>
      <c r="P23" s="68">
        <f t="shared" si="5"/>
        <v>20</v>
      </c>
      <c r="Q23" s="24"/>
      <c r="R23" s="15"/>
      <c r="S23" s="18"/>
      <c r="T23" s="16"/>
      <c r="U23" s="16"/>
      <c r="V23" s="15"/>
      <c r="W23" s="15"/>
      <c r="X23" s="15"/>
      <c r="Y23" s="15"/>
      <c r="Z23" s="15"/>
      <c r="AA23" s="15"/>
      <c r="AB23" s="20"/>
      <c r="AC23" s="15"/>
      <c r="AD23" s="15"/>
      <c r="AE23" s="15"/>
      <c r="AF23" s="15"/>
      <c r="AG23" s="15"/>
    </row>
    <row r="24" spans="1:33">
      <c r="A24" s="15">
        <f t="shared" si="6"/>
        <v>20</v>
      </c>
      <c r="B24" s="14">
        <f t="shared" si="3"/>
        <v>43869</v>
      </c>
      <c r="C24" s="58">
        <f t="shared" si="0"/>
        <v>1200</v>
      </c>
      <c r="D24" s="15" t="s">
        <v>9</v>
      </c>
      <c r="E24" s="15"/>
      <c r="F24" s="32">
        <v>0</v>
      </c>
      <c r="G24" s="15" t="s">
        <v>5</v>
      </c>
      <c r="H24" s="58">
        <f t="shared" si="1"/>
        <v>0</v>
      </c>
      <c r="I24" s="19"/>
      <c r="J24" s="58">
        <f t="shared" si="4"/>
        <v>9.6000000000000085</v>
      </c>
      <c r="K24" s="19"/>
      <c r="L24" s="67">
        <f t="shared" si="2"/>
        <v>0</v>
      </c>
      <c r="M24" s="31"/>
      <c r="N24" s="40"/>
      <c r="O24" s="31"/>
      <c r="P24" s="68">
        <f t="shared" si="5"/>
        <v>0</v>
      </c>
      <c r="Q24" s="24"/>
      <c r="R24" s="15"/>
      <c r="S24" s="18"/>
      <c r="T24" s="16"/>
      <c r="U24" s="16"/>
      <c r="V24" s="15"/>
      <c r="W24" s="15"/>
      <c r="X24" s="16"/>
      <c r="Y24" s="15"/>
      <c r="Z24" s="15"/>
      <c r="AA24" s="15"/>
      <c r="AB24" s="20"/>
      <c r="AC24" s="15"/>
      <c r="AD24" s="15"/>
      <c r="AE24" s="15"/>
      <c r="AF24" s="15"/>
      <c r="AG24" s="15"/>
    </row>
    <row r="25" spans="1:33">
      <c r="A25" s="21">
        <f t="shared" si="6"/>
        <v>21</v>
      </c>
      <c r="B25" s="14">
        <f t="shared" si="3"/>
        <v>43870</v>
      </c>
      <c r="C25" s="59">
        <f t="shared" si="0"/>
        <v>1200</v>
      </c>
      <c r="D25" s="21" t="s">
        <v>9</v>
      </c>
      <c r="E25" s="21"/>
      <c r="F25" s="32">
        <v>0</v>
      </c>
      <c r="G25" s="21" t="s">
        <v>5</v>
      </c>
      <c r="H25" s="59">
        <f t="shared" si="1"/>
        <v>0</v>
      </c>
      <c r="I25" s="22"/>
      <c r="J25" s="59">
        <f t="shared" si="4"/>
        <v>9.6000000000000085</v>
      </c>
      <c r="K25" s="22"/>
      <c r="L25" s="69">
        <f t="shared" si="2"/>
        <v>0</v>
      </c>
      <c r="M25" s="39"/>
      <c r="N25" s="39"/>
      <c r="O25" s="39"/>
      <c r="P25" s="68">
        <f t="shared" si="5"/>
        <v>0</v>
      </c>
      <c r="Q25" s="24"/>
      <c r="R25" s="15"/>
      <c r="S25" s="18"/>
      <c r="T25" s="16"/>
      <c r="U25" s="16"/>
      <c r="V25" s="15"/>
      <c r="W25" s="15"/>
      <c r="X25" s="15"/>
      <c r="Y25" s="15"/>
      <c r="Z25" s="15"/>
      <c r="AA25" s="15"/>
      <c r="AB25" s="20"/>
      <c r="AC25" s="15"/>
      <c r="AD25" s="15"/>
      <c r="AE25" s="15"/>
      <c r="AF25" s="15"/>
      <c r="AG25" s="15"/>
    </row>
    <row r="26" spans="1:33">
      <c r="A26" s="21">
        <f t="shared" si="6"/>
        <v>22</v>
      </c>
      <c r="B26" s="14">
        <f t="shared" si="3"/>
        <v>43871</v>
      </c>
      <c r="C26" s="59">
        <f t="shared" si="0"/>
        <v>1200</v>
      </c>
      <c r="D26" s="21" t="s">
        <v>9</v>
      </c>
      <c r="E26" s="21"/>
      <c r="F26" s="32">
        <v>0.02</v>
      </c>
      <c r="G26" s="21" t="s">
        <v>5</v>
      </c>
      <c r="H26" s="59">
        <f t="shared" si="1"/>
        <v>24</v>
      </c>
      <c r="I26" s="22"/>
      <c r="J26" s="59">
        <f t="shared" si="4"/>
        <v>33.600000000000009</v>
      </c>
      <c r="K26" s="22"/>
      <c r="L26" s="69">
        <f t="shared" si="2"/>
        <v>30</v>
      </c>
      <c r="M26" s="39"/>
      <c r="N26" s="39"/>
      <c r="O26" s="39"/>
      <c r="P26" s="68">
        <f t="shared" si="5"/>
        <v>30</v>
      </c>
      <c r="Q26" s="24"/>
      <c r="R26" s="15"/>
      <c r="S26" s="18"/>
      <c r="T26" s="16"/>
      <c r="U26" s="16"/>
      <c r="V26" s="15"/>
      <c r="W26" s="15"/>
      <c r="X26" s="15"/>
      <c r="Y26" s="15"/>
      <c r="Z26" s="15"/>
      <c r="AA26" s="15"/>
      <c r="AB26" s="20"/>
      <c r="AC26" s="15"/>
      <c r="AD26" s="15"/>
      <c r="AE26" s="15"/>
      <c r="AF26" s="15"/>
      <c r="AG26" s="15"/>
    </row>
    <row r="27" spans="1:33">
      <c r="A27" s="15">
        <f t="shared" si="6"/>
        <v>23</v>
      </c>
      <c r="B27" s="14">
        <f t="shared" si="3"/>
        <v>43872</v>
      </c>
      <c r="C27" s="58">
        <f t="shared" si="0"/>
        <v>1230</v>
      </c>
      <c r="D27" s="15" t="s">
        <v>9</v>
      </c>
      <c r="E27" s="15"/>
      <c r="F27" s="32">
        <v>0.02</v>
      </c>
      <c r="G27" s="15" t="s">
        <v>5</v>
      </c>
      <c r="H27" s="58">
        <f t="shared" si="1"/>
        <v>24.6</v>
      </c>
      <c r="I27" s="19"/>
      <c r="J27" s="58">
        <f t="shared" si="4"/>
        <v>28.20000000000001</v>
      </c>
      <c r="K27" s="19"/>
      <c r="L27" s="67">
        <f t="shared" si="2"/>
        <v>20</v>
      </c>
      <c r="M27" s="31"/>
      <c r="N27" s="39"/>
      <c r="O27" s="31"/>
      <c r="P27" s="68">
        <f t="shared" si="5"/>
        <v>20</v>
      </c>
      <c r="Q27" s="24"/>
      <c r="R27" s="15"/>
      <c r="S27" s="18"/>
      <c r="T27" s="16"/>
      <c r="U27" s="16"/>
      <c r="V27" s="15"/>
      <c r="W27" s="15"/>
      <c r="X27" s="16"/>
      <c r="Y27" s="15"/>
      <c r="Z27" s="15"/>
      <c r="AA27" s="15"/>
      <c r="AB27" s="20"/>
      <c r="AC27" s="15"/>
      <c r="AD27" s="15"/>
      <c r="AE27" s="15"/>
      <c r="AF27" s="15"/>
      <c r="AG27" s="15"/>
    </row>
    <row r="28" spans="1:33">
      <c r="A28" s="15">
        <f t="shared" si="6"/>
        <v>24</v>
      </c>
      <c r="B28" s="14">
        <f t="shared" si="3"/>
        <v>43873</v>
      </c>
      <c r="C28" s="58">
        <f t="shared" si="0"/>
        <v>1250</v>
      </c>
      <c r="D28" s="15" t="s">
        <v>9</v>
      </c>
      <c r="E28" s="15"/>
      <c r="F28" s="32">
        <v>0.02</v>
      </c>
      <c r="G28" s="15" t="s">
        <v>5</v>
      </c>
      <c r="H28" s="58">
        <f t="shared" si="1"/>
        <v>25</v>
      </c>
      <c r="I28" s="19"/>
      <c r="J28" s="58">
        <f t="shared" si="4"/>
        <v>33.20000000000001</v>
      </c>
      <c r="K28" s="19"/>
      <c r="L28" s="67">
        <f t="shared" si="2"/>
        <v>30</v>
      </c>
      <c r="M28" s="31"/>
      <c r="N28" s="39"/>
      <c r="O28" s="31"/>
      <c r="P28" s="68">
        <f t="shared" si="5"/>
        <v>30</v>
      </c>
      <c r="Q28" s="24"/>
      <c r="R28" s="15"/>
      <c r="S28" s="18"/>
      <c r="T28" s="16"/>
      <c r="U28" s="16"/>
      <c r="V28" s="15"/>
      <c r="W28" s="15"/>
      <c r="X28" s="16"/>
      <c r="Y28" s="15"/>
      <c r="Z28" s="16"/>
      <c r="AA28" s="15"/>
      <c r="AB28" s="20"/>
      <c r="AC28" s="15"/>
      <c r="AD28" s="15"/>
      <c r="AE28" s="15"/>
      <c r="AF28" s="15"/>
      <c r="AG28" s="15"/>
    </row>
    <row r="29" spans="1:33">
      <c r="A29" s="15">
        <f t="shared" si="6"/>
        <v>25</v>
      </c>
      <c r="B29" s="14">
        <f t="shared" si="3"/>
        <v>43874</v>
      </c>
      <c r="C29" s="58">
        <f t="shared" si="0"/>
        <v>1280</v>
      </c>
      <c r="D29" s="15" t="s">
        <v>9</v>
      </c>
      <c r="E29" s="15"/>
      <c r="F29" s="32">
        <v>0.02</v>
      </c>
      <c r="G29" s="15" t="s">
        <v>5</v>
      </c>
      <c r="H29" s="58">
        <f t="shared" si="1"/>
        <v>25.6</v>
      </c>
      <c r="I29" s="19"/>
      <c r="J29" s="58">
        <f t="shared" si="4"/>
        <v>28.800000000000011</v>
      </c>
      <c r="K29" s="19"/>
      <c r="L29" s="67">
        <f t="shared" si="2"/>
        <v>20</v>
      </c>
      <c r="M29" s="31"/>
      <c r="N29" s="39"/>
      <c r="O29" s="31"/>
      <c r="P29" s="68">
        <f t="shared" si="5"/>
        <v>20</v>
      </c>
      <c r="Q29" s="24"/>
      <c r="R29" s="15"/>
      <c r="S29" s="18"/>
      <c r="T29" s="16"/>
      <c r="U29" s="16"/>
      <c r="V29" s="15"/>
      <c r="W29" s="15"/>
      <c r="X29" s="15"/>
      <c r="Y29" s="15"/>
      <c r="Z29" s="15"/>
      <c r="AA29" s="15"/>
      <c r="AB29" s="20"/>
      <c r="AC29" s="15"/>
      <c r="AD29" s="15"/>
      <c r="AE29" s="15"/>
      <c r="AF29" s="15"/>
      <c r="AG29" s="15"/>
    </row>
    <row r="30" spans="1:33">
      <c r="A30" s="15">
        <f t="shared" si="6"/>
        <v>26</v>
      </c>
      <c r="B30" s="14">
        <f t="shared" si="3"/>
        <v>43875</v>
      </c>
      <c r="C30" s="58">
        <f t="shared" si="0"/>
        <v>1300</v>
      </c>
      <c r="D30" s="15" t="s">
        <v>9</v>
      </c>
      <c r="E30" s="15"/>
      <c r="F30" s="32">
        <v>0.02</v>
      </c>
      <c r="G30" s="15" t="s">
        <v>5</v>
      </c>
      <c r="H30" s="58">
        <f t="shared" si="1"/>
        <v>26</v>
      </c>
      <c r="I30" s="19"/>
      <c r="J30" s="58">
        <f t="shared" si="4"/>
        <v>34.800000000000011</v>
      </c>
      <c r="K30" s="19"/>
      <c r="L30" s="67">
        <f t="shared" si="2"/>
        <v>30</v>
      </c>
      <c r="M30" s="31"/>
      <c r="N30" s="39"/>
      <c r="O30" s="31"/>
      <c r="P30" s="68">
        <f t="shared" si="5"/>
        <v>30</v>
      </c>
      <c r="Q30" s="24"/>
      <c r="R30" s="15"/>
      <c r="S30" s="18"/>
      <c r="T30" s="16"/>
      <c r="U30" s="16"/>
      <c r="V30" s="15"/>
      <c r="W30" s="15"/>
      <c r="X30" s="15"/>
      <c r="Y30" s="15"/>
      <c r="Z30" s="15"/>
      <c r="AA30" s="15"/>
      <c r="AB30" s="20"/>
      <c r="AC30" s="15"/>
      <c r="AD30" s="15"/>
      <c r="AE30" s="15"/>
      <c r="AF30" s="15"/>
      <c r="AG30" s="15"/>
    </row>
    <row r="31" spans="1:33">
      <c r="A31" s="15">
        <f t="shared" si="6"/>
        <v>27</v>
      </c>
      <c r="B31" s="14">
        <f t="shared" si="3"/>
        <v>43876</v>
      </c>
      <c r="C31" s="58">
        <f t="shared" si="0"/>
        <v>1330</v>
      </c>
      <c r="D31" s="15" t="s">
        <v>9</v>
      </c>
      <c r="E31" s="15"/>
      <c r="F31" s="32">
        <v>0</v>
      </c>
      <c r="G31" s="15" t="s">
        <v>5</v>
      </c>
      <c r="H31" s="58">
        <f t="shared" si="1"/>
        <v>0</v>
      </c>
      <c r="I31" s="19"/>
      <c r="J31" s="58">
        <f t="shared" si="4"/>
        <v>4.8000000000000114</v>
      </c>
      <c r="K31" s="19"/>
      <c r="L31" s="67">
        <f t="shared" si="2"/>
        <v>0</v>
      </c>
      <c r="M31" s="31"/>
      <c r="N31" s="39"/>
      <c r="O31" s="31"/>
      <c r="P31" s="68">
        <f t="shared" si="5"/>
        <v>0</v>
      </c>
      <c r="Q31" s="24"/>
      <c r="R31" s="15"/>
      <c r="S31" s="18"/>
      <c r="T31" s="16"/>
      <c r="U31" s="16"/>
      <c r="V31" s="15"/>
      <c r="W31" s="15"/>
      <c r="X31" s="16"/>
      <c r="Y31" s="15"/>
      <c r="Z31" s="15"/>
      <c r="AA31" s="15"/>
      <c r="AB31" s="20"/>
      <c r="AC31" s="15"/>
      <c r="AD31" s="15"/>
      <c r="AE31" s="15"/>
      <c r="AF31" s="15"/>
      <c r="AG31" s="15"/>
    </row>
    <row r="32" spans="1:33">
      <c r="A32" s="15">
        <f t="shared" si="6"/>
        <v>28</v>
      </c>
      <c r="B32" s="14">
        <f t="shared" si="3"/>
        <v>43877</v>
      </c>
      <c r="C32" s="58">
        <f t="shared" si="0"/>
        <v>1330</v>
      </c>
      <c r="D32" s="15" t="s">
        <v>9</v>
      </c>
      <c r="E32" s="15"/>
      <c r="F32" s="32">
        <v>0</v>
      </c>
      <c r="G32" s="15" t="s">
        <v>5</v>
      </c>
      <c r="H32" s="58">
        <f t="shared" si="1"/>
        <v>0</v>
      </c>
      <c r="I32" s="19"/>
      <c r="J32" s="58">
        <f t="shared" si="4"/>
        <v>4.8000000000000114</v>
      </c>
      <c r="K32" s="19"/>
      <c r="L32" s="67">
        <f t="shared" si="2"/>
        <v>0</v>
      </c>
      <c r="M32" s="31"/>
      <c r="N32" s="39"/>
      <c r="O32" s="31"/>
      <c r="P32" s="68">
        <f t="shared" si="5"/>
        <v>0</v>
      </c>
      <c r="Q32" s="24"/>
      <c r="R32" s="15"/>
      <c r="S32" s="18"/>
      <c r="T32" s="16"/>
      <c r="U32" s="16"/>
      <c r="V32" s="15"/>
      <c r="W32" s="15"/>
      <c r="X32" s="15"/>
      <c r="Y32" s="15"/>
      <c r="Z32" s="15"/>
      <c r="AA32" s="15"/>
      <c r="AB32" s="20"/>
      <c r="AC32" s="15"/>
      <c r="AD32" s="15"/>
      <c r="AE32" s="15"/>
      <c r="AF32" s="15"/>
      <c r="AG32" s="15"/>
    </row>
    <row r="33" spans="1:33">
      <c r="A33" s="21">
        <f t="shared" si="6"/>
        <v>29</v>
      </c>
      <c r="B33" s="14">
        <f t="shared" si="3"/>
        <v>43878</v>
      </c>
      <c r="C33" s="59">
        <f t="shared" si="0"/>
        <v>1330</v>
      </c>
      <c r="D33" s="21" t="s">
        <v>9</v>
      </c>
      <c r="E33" s="21"/>
      <c r="F33" s="32">
        <v>0.02</v>
      </c>
      <c r="G33" s="21" t="s">
        <v>5</v>
      </c>
      <c r="H33" s="59">
        <f t="shared" si="1"/>
        <v>26.6</v>
      </c>
      <c r="I33" s="22"/>
      <c r="J33" s="59">
        <f t="shared" si="4"/>
        <v>31.400000000000013</v>
      </c>
      <c r="K33" s="22"/>
      <c r="L33" s="69">
        <f t="shared" si="2"/>
        <v>30</v>
      </c>
      <c r="M33" s="39"/>
      <c r="N33" s="39"/>
      <c r="O33" s="39"/>
      <c r="P33" s="68">
        <f t="shared" si="5"/>
        <v>30</v>
      </c>
      <c r="Q33" s="15"/>
      <c r="R33" s="16"/>
      <c r="S33" s="18"/>
      <c r="T33" s="18"/>
      <c r="U33" s="16"/>
      <c r="V33" s="15"/>
      <c r="W33" s="15"/>
      <c r="X33" s="15"/>
      <c r="Y33" s="15"/>
      <c r="Z33" s="15"/>
      <c r="AA33" s="15"/>
      <c r="AB33" s="20"/>
      <c r="AC33" s="15"/>
      <c r="AD33" s="15"/>
      <c r="AE33" s="15"/>
      <c r="AF33" s="15"/>
      <c r="AG33" s="15"/>
    </row>
    <row r="34" spans="1:33">
      <c r="A34" s="29">
        <f t="shared" si="6"/>
        <v>30</v>
      </c>
      <c r="B34" s="41">
        <f t="shared" si="3"/>
        <v>43879</v>
      </c>
      <c r="C34" s="60">
        <f t="shared" si="0"/>
        <v>1360</v>
      </c>
      <c r="D34" s="29" t="s">
        <v>9</v>
      </c>
      <c r="E34" s="29"/>
      <c r="F34" s="43">
        <v>0.02</v>
      </c>
      <c r="G34" s="29" t="s">
        <v>5</v>
      </c>
      <c r="H34" s="60">
        <f t="shared" si="1"/>
        <v>27.2</v>
      </c>
      <c r="I34" s="44"/>
      <c r="J34" s="60">
        <f t="shared" si="4"/>
        <v>28.600000000000012</v>
      </c>
      <c r="K34" s="44"/>
      <c r="L34" s="70">
        <f t="shared" si="2"/>
        <v>20</v>
      </c>
      <c r="M34" s="42"/>
      <c r="N34" s="45"/>
      <c r="O34" s="42"/>
      <c r="P34" s="68">
        <f t="shared" si="5"/>
        <v>20</v>
      </c>
      <c r="Q34" s="15"/>
      <c r="R34" s="75">
        <f>SUM(M17:M34)</f>
        <v>0</v>
      </c>
      <c r="S34" s="72">
        <f>SUM(L17:L34)</f>
        <v>290</v>
      </c>
      <c r="T34" s="67">
        <f>(S34*0.1)+(C3*0.1)</f>
        <v>119</v>
      </c>
      <c r="U34" s="15" t="s">
        <v>24</v>
      </c>
      <c r="V34" s="15"/>
      <c r="W34" s="15"/>
      <c r="X34" s="15"/>
      <c r="Y34" s="15"/>
      <c r="Z34" s="15"/>
      <c r="AA34" s="15"/>
      <c r="AB34" s="20"/>
      <c r="AC34" s="15"/>
      <c r="AD34" s="15"/>
      <c r="AE34" s="15"/>
      <c r="AF34" s="15"/>
      <c r="AG34" s="15"/>
    </row>
    <row r="35" spans="1:33">
      <c r="A35" s="15">
        <f t="shared" si="6"/>
        <v>31</v>
      </c>
      <c r="B35" s="14">
        <f t="shared" si="3"/>
        <v>43880</v>
      </c>
      <c r="C35" s="58">
        <f t="shared" si="0"/>
        <v>1380</v>
      </c>
      <c r="D35" s="15" t="s">
        <v>9</v>
      </c>
      <c r="E35" s="15"/>
      <c r="F35" s="32">
        <v>0.02</v>
      </c>
      <c r="G35" s="15" t="s">
        <v>5</v>
      </c>
      <c r="H35" s="58">
        <f t="shared" si="1"/>
        <v>27.6</v>
      </c>
      <c r="I35" s="19"/>
      <c r="J35" s="58">
        <f t="shared" si="4"/>
        <v>36.200000000000017</v>
      </c>
      <c r="K35" s="19"/>
      <c r="L35" s="67">
        <f t="shared" si="2"/>
        <v>30</v>
      </c>
      <c r="M35" s="31"/>
      <c r="N35" s="39"/>
      <c r="O35" s="31"/>
      <c r="P35" s="68">
        <f t="shared" si="5"/>
        <v>30</v>
      </c>
      <c r="Q35" s="15"/>
      <c r="R35" s="16"/>
      <c r="S35" s="15"/>
      <c r="T35" s="18"/>
      <c r="U35" s="15"/>
      <c r="V35" s="15"/>
      <c r="W35" s="15"/>
      <c r="X35" s="15"/>
      <c r="Y35" s="15"/>
      <c r="Z35" s="16"/>
      <c r="AA35" s="15"/>
      <c r="AB35" s="20"/>
      <c r="AC35" s="15"/>
      <c r="AD35" s="15"/>
      <c r="AE35" s="15"/>
      <c r="AF35" s="15"/>
      <c r="AG35" s="15"/>
    </row>
    <row r="36" spans="1:33">
      <c r="A36" s="15">
        <f t="shared" si="6"/>
        <v>32</v>
      </c>
      <c r="B36" s="14">
        <f t="shared" si="3"/>
        <v>43881</v>
      </c>
      <c r="C36" s="58">
        <f t="shared" si="0"/>
        <v>1410</v>
      </c>
      <c r="D36" s="15" t="s">
        <v>9</v>
      </c>
      <c r="E36" s="15"/>
      <c r="F36" s="32">
        <v>0.02</v>
      </c>
      <c r="G36" s="15" t="s">
        <v>5</v>
      </c>
      <c r="H36" s="58">
        <f t="shared" si="1"/>
        <v>28.2</v>
      </c>
      <c r="I36" s="19"/>
      <c r="J36" s="58">
        <f t="shared" si="4"/>
        <v>34.40000000000002</v>
      </c>
      <c r="K36" s="19"/>
      <c r="L36" s="67">
        <f t="shared" si="2"/>
        <v>30</v>
      </c>
      <c r="M36" s="31"/>
      <c r="N36" s="39"/>
      <c r="O36" s="31"/>
      <c r="P36" s="68">
        <f t="shared" si="5"/>
        <v>30</v>
      </c>
      <c r="Q36" s="15"/>
      <c r="R36" s="16"/>
      <c r="S36" s="15"/>
      <c r="T36" s="18"/>
      <c r="U36" s="15"/>
      <c r="V36" s="15"/>
      <c r="W36" s="15"/>
      <c r="X36" s="15"/>
      <c r="Y36" s="15"/>
      <c r="Z36" s="15"/>
      <c r="AA36" s="15"/>
      <c r="AB36" s="20"/>
      <c r="AC36" s="15"/>
      <c r="AD36" s="15"/>
      <c r="AE36" s="15"/>
      <c r="AF36" s="15"/>
      <c r="AG36" s="15"/>
    </row>
    <row r="37" spans="1:33">
      <c r="A37" s="15">
        <f t="shared" si="6"/>
        <v>33</v>
      </c>
      <c r="B37" s="14">
        <f t="shared" si="3"/>
        <v>43882</v>
      </c>
      <c r="C37" s="58">
        <f t="shared" si="0"/>
        <v>1440</v>
      </c>
      <c r="D37" s="15" t="s">
        <v>9</v>
      </c>
      <c r="E37" s="15"/>
      <c r="F37" s="32">
        <v>0.02</v>
      </c>
      <c r="G37" s="15" t="s">
        <v>5</v>
      </c>
      <c r="H37" s="58">
        <f t="shared" si="1"/>
        <v>28.8</v>
      </c>
      <c r="I37" s="19"/>
      <c r="J37" s="58">
        <f t="shared" si="4"/>
        <v>33.200000000000017</v>
      </c>
      <c r="K37" s="19"/>
      <c r="L37" s="67">
        <f t="shared" si="2"/>
        <v>30</v>
      </c>
      <c r="M37" s="31"/>
      <c r="N37" s="39"/>
      <c r="O37" s="31"/>
      <c r="P37" s="68">
        <f t="shared" si="5"/>
        <v>30</v>
      </c>
      <c r="Q37" s="15"/>
      <c r="R37" s="16"/>
      <c r="S37" s="15"/>
      <c r="T37" s="18"/>
      <c r="U37" s="15"/>
      <c r="V37" s="15"/>
      <c r="W37" s="15"/>
      <c r="X37" s="15"/>
      <c r="Y37" s="15"/>
      <c r="Z37" s="15"/>
      <c r="AA37" s="15"/>
      <c r="AB37" s="20"/>
      <c r="AC37" s="15"/>
      <c r="AD37" s="15"/>
      <c r="AE37" s="15"/>
      <c r="AF37" s="15"/>
      <c r="AG37" s="15"/>
    </row>
    <row r="38" spans="1:33">
      <c r="A38" s="15">
        <f t="shared" si="6"/>
        <v>34</v>
      </c>
      <c r="B38" s="14">
        <f t="shared" si="3"/>
        <v>43883</v>
      </c>
      <c r="C38" s="58">
        <f t="shared" si="0"/>
        <v>1470</v>
      </c>
      <c r="D38" s="15" t="s">
        <v>9</v>
      </c>
      <c r="E38" s="15"/>
      <c r="F38" s="32">
        <v>0</v>
      </c>
      <c r="G38" s="15" t="s">
        <v>5</v>
      </c>
      <c r="H38" s="58">
        <f t="shared" si="1"/>
        <v>0</v>
      </c>
      <c r="I38" s="19"/>
      <c r="J38" s="58">
        <f t="shared" si="4"/>
        <v>3.2000000000000171</v>
      </c>
      <c r="K38" s="19"/>
      <c r="L38" s="67">
        <f t="shared" si="2"/>
        <v>0</v>
      </c>
      <c r="M38" s="31"/>
      <c r="N38" s="39"/>
      <c r="O38" s="31"/>
      <c r="P38" s="68">
        <f t="shared" si="5"/>
        <v>0</v>
      </c>
      <c r="Q38" s="15"/>
      <c r="R38" s="16"/>
      <c r="S38" s="24"/>
      <c r="T38" s="18"/>
      <c r="U38" s="15"/>
      <c r="V38" s="15"/>
      <c r="W38" s="15"/>
      <c r="X38" s="15"/>
      <c r="Y38" s="15"/>
      <c r="Z38" s="15"/>
      <c r="AA38" s="15"/>
      <c r="AB38" s="20"/>
      <c r="AC38" s="15"/>
      <c r="AD38" s="15"/>
      <c r="AE38" s="15"/>
      <c r="AF38" s="15"/>
      <c r="AG38" s="15"/>
    </row>
    <row r="39" spans="1:33">
      <c r="A39" s="15">
        <f t="shared" si="6"/>
        <v>35</v>
      </c>
      <c r="B39" s="14">
        <f t="shared" si="3"/>
        <v>43884</v>
      </c>
      <c r="C39" s="58">
        <f t="shared" si="0"/>
        <v>1470</v>
      </c>
      <c r="D39" s="15" t="s">
        <v>9</v>
      </c>
      <c r="E39" s="15"/>
      <c r="F39" s="32">
        <v>0</v>
      </c>
      <c r="G39" s="15" t="s">
        <v>5</v>
      </c>
      <c r="H39" s="58">
        <f t="shared" si="1"/>
        <v>0</v>
      </c>
      <c r="I39" s="19"/>
      <c r="J39" s="58">
        <f t="shared" si="4"/>
        <v>3.2000000000000171</v>
      </c>
      <c r="K39" s="19"/>
      <c r="L39" s="67">
        <f t="shared" si="2"/>
        <v>0</v>
      </c>
      <c r="M39" s="31"/>
      <c r="N39" s="39"/>
      <c r="O39" s="31"/>
      <c r="P39" s="68">
        <f t="shared" si="5"/>
        <v>0</v>
      </c>
      <c r="Q39" s="15"/>
      <c r="R39" s="16"/>
      <c r="S39" s="18"/>
      <c r="T39" s="18"/>
      <c r="U39" s="15"/>
      <c r="V39" s="15"/>
      <c r="W39" s="15"/>
      <c r="X39" s="15"/>
      <c r="Y39" s="15"/>
      <c r="Z39" s="15"/>
      <c r="AA39" s="15"/>
      <c r="AB39" s="20"/>
      <c r="AC39" s="15"/>
      <c r="AD39" s="15"/>
      <c r="AE39" s="15"/>
      <c r="AF39" s="15"/>
      <c r="AG39" s="15"/>
    </row>
    <row r="40" spans="1:33">
      <c r="A40" s="15">
        <f t="shared" si="6"/>
        <v>36</v>
      </c>
      <c r="B40" s="14">
        <f t="shared" si="3"/>
        <v>43885</v>
      </c>
      <c r="C40" s="58">
        <f t="shared" si="0"/>
        <v>1470</v>
      </c>
      <c r="D40" s="15" t="s">
        <v>9</v>
      </c>
      <c r="E40" s="15"/>
      <c r="F40" s="32">
        <v>0.02</v>
      </c>
      <c r="G40" s="15" t="s">
        <v>5</v>
      </c>
      <c r="H40" s="58">
        <f t="shared" si="1"/>
        <v>29.400000000000002</v>
      </c>
      <c r="I40" s="19"/>
      <c r="J40" s="58">
        <f t="shared" si="4"/>
        <v>32.600000000000023</v>
      </c>
      <c r="K40" s="19"/>
      <c r="L40" s="67">
        <f t="shared" si="2"/>
        <v>30</v>
      </c>
      <c r="M40" s="31"/>
      <c r="N40" s="39"/>
      <c r="O40" s="31"/>
      <c r="P40" s="68">
        <f t="shared" si="5"/>
        <v>30</v>
      </c>
      <c r="Q40" s="15"/>
      <c r="R40" s="16"/>
      <c r="S40" s="18"/>
      <c r="T40" s="33"/>
      <c r="U40" s="15"/>
      <c r="V40" s="15"/>
      <c r="W40" s="15"/>
      <c r="X40" s="15"/>
      <c r="Y40" s="15"/>
      <c r="Z40" s="15"/>
      <c r="AA40" s="15"/>
      <c r="AB40" s="20"/>
      <c r="AC40" s="15"/>
      <c r="AD40" s="15"/>
      <c r="AE40" s="15"/>
      <c r="AF40" s="15"/>
      <c r="AG40" s="15"/>
    </row>
    <row r="41" spans="1:33">
      <c r="A41" s="15">
        <f t="shared" si="6"/>
        <v>37</v>
      </c>
      <c r="B41" s="14">
        <f t="shared" si="3"/>
        <v>43886</v>
      </c>
      <c r="C41" s="58">
        <f t="shared" si="0"/>
        <v>1500</v>
      </c>
      <c r="D41" s="15" t="s">
        <v>9</v>
      </c>
      <c r="E41" s="15"/>
      <c r="F41" s="32">
        <v>0.02</v>
      </c>
      <c r="G41" s="15" t="s">
        <v>5</v>
      </c>
      <c r="H41" s="58">
        <f t="shared" si="1"/>
        <v>30</v>
      </c>
      <c r="I41" s="19"/>
      <c r="J41" s="58">
        <f t="shared" si="4"/>
        <v>32.600000000000023</v>
      </c>
      <c r="K41" s="19"/>
      <c r="L41" s="67">
        <f t="shared" si="2"/>
        <v>30</v>
      </c>
      <c r="M41" s="31"/>
      <c r="N41" s="39"/>
      <c r="O41" s="31"/>
      <c r="P41" s="68">
        <f t="shared" si="5"/>
        <v>30</v>
      </c>
      <c r="Q41" s="15"/>
      <c r="R41" s="16"/>
      <c r="S41" s="15"/>
      <c r="T41" s="18"/>
      <c r="U41" s="15"/>
      <c r="V41" s="15"/>
      <c r="W41" s="15"/>
      <c r="X41" s="15"/>
      <c r="Y41" s="15"/>
      <c r="Z41" s="15"/>
      <c r="AA41" s="15"/>
      <c r="AB41" s="20"/>
      <c r="AC41" s="15"/>
      <c r="AD41" s="15"/>
      <c r="AE41" s="15"/>
      <c r="AF41" s="15"/>
      <c r="AG41" s="15"/>
    </row>
    <row r="42" spans="1:33">
      <c r="A42" s="15">
        <f t="shared" si="6"/>
        <v>38</v>
      </c>
      <c r="B42" s="14">
        <f t="shared" si="3"/>
        <v>43887</v>
      </c>
      <c r="C42" s="58">
        <f t="shared" si="0"/>
        <v>1530</v>
      </c>
      <c r="D42" s="15" t="s">
        <v>9</v>
      </c>
      <c r="E42" s="15"/>
      <c r="F42" s="32">
        <v>0.02</v>
      </c>
      <c r="G42" s="15" t="s">
        <v>5</v>
      </c>
      <c r="H42" s="58">
        <f t="shared" si="1"/>
        <v>30.6</v>
      </c>
      <c r="I42" s="19"/>
      <c r="J42" s="58">
        <f t="shared" si="4"/>
        <v>33.200000000000024</v>
      </c>
      <c r="K42" s="19"/>
      <c r="L42" s="67">
        <f t="shared" si="2"/>
        <v>30</v>
      </c>
      <c r="M42" s="31"/>
      <c r="N42" s="39"/>
      <c r="O42" s="31"/>
      <c r="P42" s="68">
        <f t="shared" si="5"/>
        <v>30</v>
      </c>
      <c r="Q42" s="15"/>
      <c r="R42" s="16"/>
      <c r="S42" s="15"/>
      <c r="T42" s="18"/>
      <c r="U42" s="15"/>
      <c r="V42" s="15"/>
      <c r="W42" s="15"/>
      <c r="X42" s="15"/>
      <c r="Y42" s="15"/>
      <c r="Z42" s="15"/>
      <c r="AA42" s="15"/>
      <c r="AB42" s="20"/>
      <c r="AC42" s="15"/>
      <c r="AD42" s="15"/>
      <c r="AE42" s="15"/>
      <c r="AF42" s="15"/>
      <c r="AG42" s="15"/>
    </row>
    <row r="43" spans="1:33">
      <c r="A43" s="15">
        <f t="shared" si="6"/>
        <v>39</v>
      </c>
      <c r="B43" s="14">
        <f t="shared" si="3"/>
        <v>43888</v>
      </c>
      <c r="C43" s="58">
        <f t="shared" si="0"/>
        <v>1560</v>
      </c>
      <c r="D43" s="15" t="s">
        <v>9</v>
      </c>
      <c r="E43" s="15"/>
      <c r="F43" s="32">
        <v>0.02</v>
      </c>
      <c r="G43" s="15" t="s">
        <v>5</v>
      </c>
      <c r="H43" s="58">
        <f t="shared" si="1"/>
        <v>31.2</v>
      </c>
      <c r="I43" s="19"/>
      <c r="J43" s="58">
        <f t="shared" si="4"/>
        <v>34.40000000000002</v>
      </c>
      <c r="K43" s="19"/>
      <c r="L43" s="67">
        <f t="shared" si="2"/>
        <v>30</v>
      </c>
      <c r="M43" s="31"/>
      <c r="N43" s="39"/>
      <c r="O43" s="31"/>
      <c r="P43" s="68">
        <f t="shared" si="5"/>
        <v>30</v>
      </c>
      <c r="Q43" s="15"/>
      <c r="R43" s="16"/>
      <c r="S43" s="15"/>
      <c r="T43" s="18"/>
      <c r="U43" s="15"/>
      <c r="V43" s="15"/>
      <c r="W43" s="15"/>
      <c r="X43" s="15"/>
      <c r="Y43" s="15"/>
      <c r="Z43" s="15"/>
      <c r="AA43" s="15"/>
      <c r="AB43" s="20"/>
      <c r="AC43" s="15"/>
      <c r="AD43" s="15"/>
      <c r="AE43" s="15"/>
      <c r="AF43" s="15"/>
      <c r="AG43" s="15"/>
    </row>
    <row r="44" spans="1:33">
      <c r="A44" s="15">
        <f t="shared" si="6"/>
        <v>40</v>
      </c>
      <c r="B44" s="14">
        <f t="shared" si="3"/>
        <v>43889</v>
      </c>
      <c r="C44" s="58">
        <f t="shared" si="0"/>
        <v>1590</v>
      </c>
      <c r="D44" s="15" t="s">
        <v>9</v>
      </c>
      <c r="E44" s="15"/>
      <c r="F44" s="32">
        <v>0.02</v>
      </c>
      <c r="G44" s="15" t="s">
        <v>5</v>
      </c>
      <c r="H44" s="58">
        <f t="shared" si="1"/>
        <v>31.8</v>
      </c>
      <c r="I44" s="19"/>
      <c r="J44" s="58">
        <f t="shared" si="4"/>
        <v>36.200000000000017</v>
      </c>
      <c r="K44" s="19"/>
      <c r="L44" s="67">
        <f t="shared" si="2"/>
        <v>30</v>
      </c>
      <c r="M44" s="31"/>
      <c r="N44" s="39"/>
      <c r="O44" s="31"/>
      <c r="P44" s="68">
        <f t="shared" si="5"/>
        <v>30</v>
      </c>
      <c r="Q44" s="15"/>
      <c r="R44" s="16"/>
      <c r="S44" s="15"/>
      <c r="T44" s="18"/>
      <c r="U44" s="15"/>
      <c r="V44" s="15"/>
      <c r="W44" s="15"/>
      <c r="X44" s="15"/>
      <c r="Y44" s="15"/>
      <c r="Z44" s="15"/>
      <c r="AA44" s="15"/>
      <c r="AB44" s="20"/>
      <c r="AC44" s="15"/>
      <c r="AD44" s="15"/>
      <c r="AE44" s="15"/>
      <c r="AF44" s="15"/>
      <c r="AG44" s="15"/>
    </row>
    <row r="45" spans="1:33">
      <c r="A45" s="15">
        <f t="shared" si="6"/>
        <v>41</v>
      </c>
      <c r="B45" s="14">
        <f t="shared" si="3"/>
        <v>43890</v>
      </c>
      <c r="C45" s="58">
        <f t="shared" si="0"/>
        <v>1620</v>
      </c>
      <c r="D45" s="15" t="s">
        <v>9</v>
      </c>
      <c r="E45" s="15"/>
      <c r="F45" s="32">
        <v>0</v>
      </c>
      <c r="G45" s="15" t="s">
        <v>5</v>
      </c>
      <c r="H45" s="58">
        <f t="shared" si="1"/>
        <v>0</v>
      </c>
      <c r="I45" s="19"/>
      <c r="J45" s="58">
        <f t="shared" si="4"/>
        <v>6.2000000000000171</v>
      </c>
      <c r="K45" s="19"/>
      <c r="L45" s="67">
        <f t="shared" si="2"/>
        <v>0</v>
      </c>
      <c r="M45" s="31"/>
      <c r="N45" s="39"/>
      <c r="O45" s="31"/>
      <c r="P45" s="68">
        <f t="shared" si="5"/>
        <v>0</v>
      </c>
      <c r="Q45" s="15"/>
      <c r="R45" s="16"/>
      <c r="S45" s="15"/>
      <c r="T45" s="18"/>
      <c r="U45" s="15"/>
      <c r="V45" s="15"/>
      <c r="W45" s="15"/>
      <c r="X45" s="15"/>
      <c r="Y45" s="15"/>
      <c r="Z45" s="15"/>
      <c r="AA45" s="15"/>
      <c r="AB45" s="20"/>
      <c r="AC45" s="15"/>
      <c r="AD45" s="15"/>
      <c r="AE45" s="15"/>
      <c r="AF45" s="15"/>
      <c r="AG45" s="15"/>
    </row>
    <row r="46" spans="1:33">
      <c r="A46" s="15">
        <f t="shared" si="6"/>
        <v>42</v>
      </c>
      <c r="B46" s="14">
        <f t="shared" si="3"/>
        <v>43891</v>
      </c>
      <c r="C46" s="58">
        <f t="shared" si="0"/>
        <v>1620</v>
      </c>
      <c r="D46" s="15" t="s">
        <v>9</v>
      </c>
      <c r="E46" s="15"/>
      <c r="F46" s="32">
        <v>0</v>
      </c>
      <c r="G46" s="15" t="s">
        <v>5</v>
      </c>
      <c r="H46" s="58">
        <f t="shared" si="1"/>
        <v>0</v>
      </c>
      <c r="I46" s="19"/>
      <c r="J46" s="58">
        <f t="shared" si="4"/>
        <v>6.2000000000000171</v>
      </c>
      <c r="K46" s="19"/>
      <c r="L46" s="67">
        <f t="shared" si="2"/>
        <v>0</v>
      </c>
      <c r="M46" s="31"/>
      <c r="N46" s="39"/>
      <c r="O46" s="31"/>
      <c r="P46" s="68">
        <f t="shared" si="5"/>
        <v>0</v>
      </c>
      <c r="Q46" s="15"/>
      <c r="R46" s="16"/>
      <c r="S46" s="18"/>
      <c r="T46" s="33"/>
      <c r="U46" s="15"/>
      <c r="V46" s="15"/>
      <c r="W46" s="15"/>
      <c r="X46" s="15"/>
      <c r="Y46" s="15"/>
      <c r="Z46" s="15"/>
      <c r="AA46" s="15"/>
      <c r="AB46" s="20"/>
      <c r="AC46" s="15"/>
      <c r="AD46" s="15"/>
      <c r="AE46" s="15"/>
      <c r="AF46" s="15"/>
      <c r="AG46" s="15"/>
    </row>
    <row r="47" spans="1:33">
      <c r="A47" s="15">
        <f t="shared" si="6"/>
        <v>43</v>
      </c>
      <c r="B47" s="14">
        <f t="shared" si="3"/>
        <v>43892</v>
      </c>
      <c r="C47" s="58">
        <f t="shared" si="0"/>
        <v>1620</v>
      </c>
      <c r="D47" s="15" t="s">
        <v>9</v>
      </c>
      <c r="E47" s="15"/>
      <c r="F47" s="32">
        <v>0.02</v>
      </c>
      <c r="G47" s="15" t="s">
        <v>5</v>
      </c>
      <c r="H47" s="58">
        <f t="shared" si="1"/>
        <v>32.4</v>
      </c>
      <c r="I47" s="19"/>
      <c r="J47" s="58">
        <f t="shared" si="4"/>
        <v>38.600000000000016</v>
      </c>
      <c r="K47" s="19"/>
      <c r="L47" s="67">
        <f t="shared" si="2"/>
        <v>30</v>
      </c>
      <c r="M47" s="31"/>
      <c r="N47" s="39"/>
      <c r="O47" s="31"/>
      <c r="P47" s="68">
        <f t="shared" si="5"/>
        <v>30</v>
      </c>
      <c r="Q47" s="15"/>
      <c r="R47" s="16"/>
      <c r="S47" s="15"/>
      <c r="T47" s="18"/>
      <c r="U47" s="15"/>
      <c r="V47" s="15"/>
      <c r="W47" s="15"/>
      <c r="X47" s="15"/>
      <c r="Y47" s="15"/>
      <c r="Z47" s="15"/>
      <c r="AA47" s="15"/>
      <c r="AB47" s="20"/>
      <c r="AC47" s="15"/>
      <c r="AD47" s="15"/>
      <c r="AE47" s="15"/>
      <c r="AF47" s="15"/>
      <c r="AG47" s="15"/>
    </row>
    <row r="48" spans="1:33">
      <c r="A48" s="15">
        <f t="shared" si="6"/>
        <v>44</v>
      </c>
      <c r="B48" s="14">
        <f t="shared" si="3"/>
        <v>43893</v>
      </c>
      <c r="C48" s="58">
        <f t="shared" si="0"/>
        <v>1650</v>
      </c>
      <c r="D48" s="15" t="s">
        <v>9</v>
      </c>
      <c r="E48" s="15"/>
      <c r="F48" s="32">
        <v>0.02</v>
      </c>
      <c r="G48" s="15" t="s">
        <v>5</v>
      </c>
      <c r="H48" s="58">
        <f t="shared" si="1"/>
        <v>33</v>
      </c>
      <c r="I48" s="19"/>
      <c r="J48" s="58">
        <f t="shared" si="4"/>
        <v>41.600000000000016</v>
      </c>
      <c r="K48" s="19"/>
      <c r="L48" s="67">
        <f t="shared" si="2"/>
        <v>40</v>
      </c>
      <c r="M48" s="31"/>
      <c r="N48" s="39"/>
      <c r="O48" s="31"/>
      <c r="P48" s="68">
        <f t="shared" si="5"/>
        <v>40</v>
      </c>
      <c r="Q48" s="15"/>
      <c r="R48" s="16"/>
      <c r="S48" s="15"/>
      <c r="T48" s="18"/>
      <c r="U48" s="15"/>
      <c r="V48" s="15"/>
      <c r="W48" s="15"/>
      <c r="X48" s="15"/>
      <c r="Y48" s="15"/>
      <c r="Z48" s="15"/>
      <c r="AA48" s="15"/>
      <c r="AB48" s="20"/>
      <c r="AC48" s="15"/>
      <c r="AD48" s="15"/>
      <c r="AE48" s="15"/>
      <c r="AF48" s="15"/>
      <c r="AG48" s="15"/>
    </row>
    <row r="49" spans="1:33">
      <c r="A49" s="15">
        <f t="shared" si="6"/>
        <v>45</v>
      </c>
      <c r="B49" s="14">
        <f t="shared" si="3"/>
        <v>43894</v>
      </c>
      <c r="C49" s="58">
        <f t="shared" si="0"/>
        <v>1690</v>
      </c>
      <c r="D49" s="15" t="s">
        <v>9</v>
      </c>
      <c r="E49" s="15"/>
      <c r="F49" s="32">
        <v>0.02</v>
      </c>
      <c r="G49" s="15" t="s">
        <v>5</v>
      </c>
      <c r="H49" s="58">
        <f t="shared" si="1"/>
        <v>33.799999999999997</v>
      </c>
      <c r="I49" s="19"/>
      <c r="J49" s="58">
        <f t="shared" si="4"/>
        <v>35.400000000000013</v>
      </c>
      <c r="K49" s="19"/>
      <c r="L49" s="67">
        <f t="shared" si="2"/>
        <v>30</v>
      </c>
      <c r="M49" s="31"/>
      <c r="N49" s="39"/>
      <c r="O49" s="31"/>
      <c r="P49" s="68">
        <f t="shared" si="5"/>
        <v>30</v>
      </c>
      <c r="Q49" s="15"/>
      <c r="R49" s="16"/>
      <c r="S49" s="18"/>
      <c r="T49" s="33"/>
      <c r="U49" s="15"/>
      <c r="V49" s="15"/>
      <c r="W49" s="15"/>
      <c r="X49" s="18"/>
      <c r="Y49" s="15"/>
      <c r="Z49" s="15"/>
      <c r="AA49" s="15"/>
      <c r="AB49" s="20"/>
      <c r="AC49" s="15"/>
      <c r="AD49" s="15"/>
      <c r="AE49" s="15"/>
      <c r="AF49" s="15"/>
      <c r="AG49" s="15"/>
    </row>
    <row r="50" spans="1:33">
      <c r="A50" s="15">
        <f t="shared" si="6"/>
        <v>46</v>
      </c>
      <c r="B50" s="14">
        <f t="shared" si="3"/>
        <v>43895</v>
      </c>
      <c r="C50" s="58">
        <f t="shared" si="0"/>
        <v>1720</v>
      </c>
      <c r="D50" s="15" t="s">
        <v>9</v>
      </c>
      <c r="E50" s="15"/>
      <c r="F50" s="32">
        <v>0.02</v>
      </c>
      <c r="G50" s="15" t="s">
        <v>5</v>
      </c>
      <c r="H50" s="58">
        <f t="shared" si="1"/>
        <v>34.4</v>
      </c>
      <c r="I50" s="19"/>
      <c r="J50" s="58">
        <f t="shared" si="4"/>
        <v>39.800000000000011</v>
      </c>
      <c r="K50" s="19"/>
      <c r="L50" s="67">
        <f t="shared" si="2"/>
        <v>30</v>
      </c>
      <c r="M50" s="31"/>
      <c r="N50" s="39"/>
      <c r="O50" s="31"/>
      <c r="P50" s="68">
        <f t="shared" si="5"/>
        <v>30</v>
      </c>
      <c r="Q50" s="15"/>
      <c r="R50" s="16"/>
      <c r="S50" s="15"/>
      <c r="T50" s="18"/>
      <c r="U50" s="15"/>
      <c r="V50" s="15"/>
      <c r="W50" s="15"/>
      <c r="X50" s="15"/>
      <c r="Y50" s="15"/>
      <c r="Z50" s="15"/>
      <c r="AA50" s="15"/>
      <c r="AB50" s="20"/>
      <c r="AC50" s="15"/>
      <c r="AD50" s="15"/>
      <c r="AE50" s="15"/>
      <c r="AF50" s="15"/>
      <c r="AG50" s="15"/>
    </row>
    <row r="51" spans="1:33">
      <c r="A51" s="15">
        <f t="shared" si="6"/>
        <v>47</v>
      </c>
      <c r="B51" s="14">
        <f t="shared" si="3"/>
        <v>43896</v>
      </c>
      <c r="C51" s="58">
        <f t="shared" si="0"/>
        <v>1750</v>
      </c>
      <c r="D51" s="15" t="s">
        <v>9</v>
      </c>
      <c r="E51" s="15"/>
      <c r="F51" s="32">
        <v>0.02</v>
      </c>
      <c r="G51" s="15" t="s">
        <v>5</v>
      </c>
      <c r="H51" s="58">
        <f t="shared" si="1"/>
        <v>35</v>
      </c>
      <c r="I51" s="19"/>
      <c r="J51" s="58">
        <f t="shared" si="4"/>
        <v>44.800000000000011</v>
      </c>
      <c r="K51" s="19"/>
      <c r="L51" s="67">
        <f t="shared" si="2"/>
        <v>40</v>
      </c>
      <c r="M51" s="31"/>
      <c r="N51" s="39"/>
      <c r="O51" s="31"/>
      <c r="P51" s="68">
        <f t="shared" si="5"/>
        <v>40</v>
      </c>
      <c r="Q51" s="15"/>
      <c r="R51" s="16"/>
      <c r="S51" s="15"/>
      <c r="T51" s="18"/>
      <c r="U51" s="15"/>
      <c r="V51" s="15"/>
      <c r="W51" s="15"/>
      <c r="X51" s="15"/>
      <c r="Y51" s="15"/>
      <c r="Z51" s="15"/>
      <c r="AA51" s="15"/>
      <c r="AB51" s="20"/>
      <c r="AC51" s="15"/>
      <c r="AD51" s="15"/>
      <c r="AE51" s="15"/>
      <c r="AF51" s="15"/>
      <c r="AG51" s="15"/>
    </row>
    <row r="52" spans="1:33">
      <c r="A52" s="15">
        <f t="shared" si="6"/>
        <v>48</v>
      </c>
      <c r="B52" s="14">
        <f t="shared" si="3"/>
        <v>43897</v>
      </c>
      <c r="C52" s="58">
        <f t="shared" si="0"/>
        <v>1790</v>
      </c>
      <c r="D52" s="15" t="s">
        <v>9</v>
      </c>
      <c r="E52" s="15"/>
      <c r="F52" s="32">
        <v>0</v>
      </c>
      <c r="G52" s="15" t="s">
        <v>5</v>
      </c>
      <c r="H52" s="58">
        <f t="shared" si="1"/>
        <v>0</v>
      </c>
      <c r="I52" s="19"/>
      <c r="J52" s="58">
        <f t="shared" si="4"/>
        <v>4.8000000000000114</v>
      </c>
      <c r="K52" s="19"/>
      <c r="L52" s="67">
        <f t="shared" si="2"/>
        <v>0</v>
      </c>
      <c r="M52" s="31"/>
      <c r="N52" s="39"/>
      <c r="O52" s="31"/>
      <c r="P52" s="68">
        <f t="shared" si="5"/>
        <v>0</v>
      </c>
      <c r="Q52" s="15"/>
      <c r="R52" s="15"/>
      <c r="S52" s="15"/>
      <c r="T52" s="15"/>
      <c r="U52" s="15"/>
      <c r="V52" s="15"/>
      <c r="Y52" s="15"/>
      <c r="Z52" s="15"/>
      <c r="AA52" s="15"/>
      <c r="AB52" s="20"/>
      <c r="AC52" s="15"/>
      <c r="AD52" s="15"/>
      <c r="AE52" s="15"/>
      <c r="AF52" s="15"/>
      <c r="AG52" s="15"/>
    </row>
    <row r="53" spans="1:33">
      <c r="A53" s="15">
        <f t="shared" si="6"/>
        <v>49</v>
      </c>
      <c r="B53" s="14">
        <f t="shared" si="3"/>
        <v>43898</v>
      </c>
      <c r="C53" s="58">
        <f t="shared" si="0"/>
        <v>1790</v>
      </c>
      <c r="D53" s="15" t="s">
        <v>9</v>
      </c>
      <c r="E53" s="15"/>
      <c r="F53" s="32">
        <v>0</v>
      </c>
      <c r="G53" s="15" t="s">
        <v>5</v>
      </c>
      <c r="H53" s="58">
        <f t="shared" si="1"/>
        <v>0</v>
      </c>
      <c r="I53" s="19"/>
      <c r="J53" s="58">
        <f t="shared" si="4"/>
        <v>4.8000000000000114</v>
      </c>
      <c r="K53" s="19"/>
      <c r="L53" s="67">
        <f t="shared" si="2"/>
        <v>0</v>
      </c>
      <c r="M53" s="31"/>
      <c r="N53" s="39"/>
      <c r="O53" s="31"/>
      <c r="P53" s="68">
        <f t="shared" si="5"/>
        <v>0</v>
      </c>
      <c r="Q53" s="15"/>
      <c r="R53" s="16"/>
      <c r="S53" s="20"/>
      <c r="T53" s="18"/>
      <c r="U53" s="15"/>
      <c r="V53" s="15"/>
      <c r="W53" s="15"/>
      <c r="X53" s="15"/>
      <c r="Y53" s="15"/>
      <c r="Z53" s="15"/>
      <c r="AA53" s="15"/>
      <c r="AB53" s="20"/>
      <c r="AC53" s="15"/>
      <c r="AD53" s="15"/>
      <c r="AE53" s="15"/>
      <c r="AF53" s="15"/>
      <c r="AG53" s="15"/>
    </row>
    <row r="54" spans="1:33">
      <c r="A54" s="15">
        <f t="shared" si="6"/>
        <v>50</v>
      </c>
      <c r="B54" s="14">
        <f t="shared" si="3"/>
        <v>43899</v>
      </c>
      <c r="C54" s="58">
        <f t="shared" si="0"/>
        <v>1790</v>
      </c>
      <c r="D54" s="15" t="s">
        <v>9</v>
      </c>
      <c r="E54" s="15"/>
      <c r="F54" s="32">
        <v>0.02</v>
      </c>
      <c r="G54" s="15" t="s">
        <v>5</v>
      </c>
      <c r="H54" s="58">
        <f t="shared" si="1"/>
        <v>35.800000000000004</v>
      </c>
      <c r="I54" s="19"/>
      <c r="J54" s="58">
        <f t="shared" si="4"/>
        <v>40.600000000000016</v>
      </c>
      <c r="K54" s="19"/>
      <c r="L54" s="67">
        <f t="shared" si="2"/>
        <v>40</v>
      </c>
      <c r="M54" s="31"/>
      <c r="N54" s="39"/>
      <c r="O54" s="31"/>
      <c r="P54" s="68">
        <f t="shared" si="5"/>
        <v>40</v>
      </c>
      <c r="Q54" s="15"/>
      <c r="R54" s="16"/>
      <c r="S54" s="15"/>
      <c r="T54" s="18"/>
      <c r="U54" s="15"/>
      <c r="V54" s="15"/>
      <c r="W54" s="15"/>
      <c r="X54" s="15"/>
      <c r="Y54" s="15"/>
      <c r="Z54" s="15"/>
      <c r="AA54" s="15"/>
      <c r="AB54" s="20"/>
      <c r="AC54" s="15"/>
      <c r="AD54" s="15"/>
      <c r="AE54" s="15"/>
      <c r="AF54" s="15"/>
      <c r="AG54" s="15"/>
    </row>
    <row r="55" spans="1:33">
      <c r="A55" s="15">
        <f t="shared" si="6"/>
        <v>51</v>
      </c>
      <c r="B55" s="14">
        <f t="shared" si="3"/>
        <v>43900</v>
      </c>
      <c r="C55" s="58">
        <f t="shared" si="0"/>
        <v>1830</v>
      </c>
      <c r="D55" s="15" t="s">
        <v>9</v>
      </c>
      <c r="E55" s="15"/>
      <c r="F55" s="32">
        <v>0.02</v>
      </c>
      <c r="G55" s="15" t="s">
        <v>5</v>
      </c>
      <c r="H55" s="58">
        <f t="shared" si="1"/>
        <v>36.6</v>
      </c>
      <c r="I55" s="19"/>
      <c r="J55" s="58">
        <f t="shared" si="4"/>
        <v>37.200000000000017</v>
      </c>
      <c r="K55" s="19"/>
      <c r="L55" s="67">
        <f t="shared" si="2"/>
        <v>30</v>
      </c>
      <c r="M55" s="31"/>
      <c r="N55" s="39"/>
      <c r="O55" s="31"/>
      <c r="P55" s="68">
        <f t="shared" si="5"/>
        <v>30</v>
      </c>
      <c r="Q55" s="15"/>
      <c r="R55" s="16"/>
      <c r="S55" s="15"/>
      <c r="T55" s="18"/>
      <c r="U55" s="15"/>
      <c r="V55" s="15"/>
      <c r="W55" s="15"/>
      <c r="X55" s="15"/>
      <c r="Y55" s="15"/>
      <c r="Z55" s="15"/>
      <c r="AA55" s="15"/>
      <c r="AB55" s="20"/>
      <c r="AC55" s="15"/>
      <c r="AD55" s="15"/>
      <c r="AE55" s="15"/>
      <c r="AF55" s="15"/>
      <c r="AG55" s="15"/>
    </row>
    <row r="56" spans="1:33">
      <c r="A56" s="15">
        <f t="shared" si="6"/>
        <v>52</v>
      </c>
      <c r="B56" s="14">
        <f t="shared" si="3"/>
        <v>43901</v>
      </c>
      <c r="C56" s="58">
        <f t="shared" si="0"/>
        <v>1860</v>
      </c>
      <c r="D56" s="15" t="s">
        <v>9</v>
      </c>
      <c r="E56" s="15"/>
      <c r="F56" s="32">
        <v>0.02</v>
      </c>
      <c r="G56" s="15" t="s">
        <v>5</v>
      </c>
      <c r="H56" s="58">
        <f t="shared" si="1"/>
        <v>37.200000000000003</v>
      </c>
      <c r="I56" s="19"/>
      <c r="J56" s="58">
        <f t="shared" si="4"/>
        <v>44.40000000000002</v>
      </c>
      <c r="K56" s="19"/>
      <c r="L56" s="67">
        <f t="shared" si="2"/>
        <v>40</v>
      </c>
      <c r="M56" s="31"/>
      <c r="N56" s="39"/>
      <c r="O56" s="31"/>
      <c r="P56" s="68">
        <f t="shared" si="5"/>
        <v>40</v>
      </c>
      <c r="Q56" s="15"/>
      <c r="R56" s="16"/>
      <c r="S56" s="15"/>
      <c r="T56" s="18"/>
      <c r="U56" s="15"/>
      <c r="V56" s="15"/>
      <c r="W56" s="15"/>
      <c r="X56" s="15"/>
      <c r="Y56" s="15"/>
      <c r="Z56" s="15"/>
      <c r="AA56" s="15"/>
      <c r="AB56" s="20"/>
      <c r="AC56" s="15"/>
      <c r="AD56" s="15"/>
      <c r="AE56" s="15"/>
      <c r="AF56" s="15"/>
      <c r="AG56" s="15"/>
    </row>
    <row r="57" spans="1:33">
      <c r="A57" s="15">
        <f t="shared" si="6"/>
        <v>53</v>
      </c>
      <c r="B57" s="14">
        <f t="shared" si="3"/>
        <v>43902</v>
      </c>
      <c r="C57" s="58">
        <f t="shared" si="0"/>
        <v>1900</v>
      </c>
      <c r="D57" s="15" t="s">
        <v>9</v>
      </c>
      <c r="E57" s="15"/>
      <c r="F57" s="32">
        <v>0.02</v>
      </c>
      <c r="G57" s="15" t="s">
        <v>5</v>
      </c>
      <c r="H57" s="58">
        <f t="shared" si="1"/>
        <v>38</v>
      </c>
      <c r="I57" s="19"/>
      <c r="J57" s="58">
        <f t="shared" si="4"/>
        <v>42.40000000000002</v>
      </c>
      <c r="K57" s="19"/>
      <c r="L57" s="67">
        <f t="shared" si="2"/>
        <v>40</v>
      </c>
      <c r="M57" s="31"/>
      <c r="N57" s="39"/>
      <c r="O57" s="31"/>
      <c r="P57" s="68">
        <f t="shared" si="5"/>
        <v>40</v>
      </c>
      <c r="Q57" s="15"/>
      <c r="R57" s="16"/>
      <c r="S57" s="18"/>
      <c r="T57" s="33"/>
      <c r="U57" s="15"/>
      <c r="V57" s="15"/>
      <c r="W57" s="15"/>
      <c r="X57" s="18"/>
      <c r="Y57" s="15"/>
      <c r="Z57" s="15"/>
      <c r="AA57" s="15"/>
      <c r="AB57" s="20"/>
      <c r="AC57" s="15"/>
      <c r="AD57" s="15"/>
      <c r="AE57" s="15"/>
      <c r="AF57" s="15"/>
      <c r="AG57" s="15"/>
    </row>
    <row r="58" spans="1:33">
      <c r="A58" s="15">
        <f t="shared" si="6"/>
        <v>54</v>
      </c>
      <c r="B58" s="14">
        <f t="shared" si="3"/>
        <v>43903</v>
      </c>
      <c r="C58" s="58">
        <f t="shared" si="0"/>
        <v>1940</v>
      </c>
      <c r="D58" s="15" t="s">
        <v>9</v>
      </c>
      <c r="E58" s="15"/>
      <c r="F58" s="32">
        <v>0.02</v>
      </c>
      <c r="G58" s="15" t="s">
        <v>5</v>
      </c>
      <c r="H58" s="58">
        <f t="shared" si="1"/>
        <v>38.800000000000004</v>
      </c>
      <c r="I58" s="19"/>
      <c r="J58" s="58">
        <f t="shared" si="4"/>
        <v>41.200000000000024</v>
      </c>
      <c r="K58" s="19"/>
      <c r="L58" s="67">
        <f t="shared" si="2"/>
        <v>40</v>
      </c>
      <c r="M58" s="31"/>
      <c r="N58" s="39"/>
      <c r="O58" s="31"/>
      <c r="P58" s="68">
        <f t="shared" si="5"/>
        <v>40</v>
      </c>
      <c r="Q58" s="15"/>
      <c r="R58" s="16"/>
      <c r="S58" s="15"/>
      <c r="T58" s="18"/>
      <c r="U58" s="15"/>
      <c r="V58" s="15"/>
      <c r="W58" s="15"/>
      <c r="X58" s="15"/>
      <c r="Y58" s="15"/>
      <c r="Z58" s="15"/>
      <c r="AA58" s="15"/>
      <c r="AB58" s="20"/>
      <c r="AC58" s="15"/>
      <c r="AD58" s="15"/>
      <c r="AE58" s="15"/>
      <c r="AF58" s="15"/>
      <c r="AG58" s="15"/>
    </row>
    <row r="59" spans="1:33">
      <c r="A59" s="15">
        <f t="shared" si="6"/>
        <v>55</v>
      </c>
      <c r="B59" s="14">
        <f t="shared" si="3"/>
        <v>43904</v>
      </c>
      <c r="C59" s="58">
        <f t="shared" si="0"/>
        <v>1980</v>
      </c>
      <c r="D59" s="15" t="s">
        <v>9</v>
      </c>
      <c r="E59" s="15"/>
      <c r="F59" s="32">
        <v>0</v>
      </c>
      <c r="G59" s="15" t="s">
        <v>5</v>
      </c>
      <c r="H59" s="58">
        <f t="shared" si="1"/>
        <v>0</v>
      </c>
      <c r="I59" s="19"/>
      <c r="J59" s="58">
        <f t="shared" si="4"/>
        <v>1.2000000000000242</v>
      </c>
      <c r="K59" s="19"/>
      <c r="L59" s="67">
        <f t="shared" si="2"/>
        <v>0</v>
      </c>
      <c r="M59" s="31"/>
      <c r="N59" s="39"/>
      <c r="O59" s="31"/>
      <c r="P59" s="68">
        <f t="shared" si="5"/>
        <v>0</v>
      </c>
      <c r="Q59" s="15"/>
      <c r="R59" s="16"/>
      <c r="S59" s="15"/>
      <c r="T59" s="18"/>
      <c r="U59" s="15"/>
      <c r="V59" s="15"/>
      <c r="W59" s="15"/>
      <c r="X59" s="15"/>
      <c r="Y59" s="15"/>
      <c r="Z59" s="15"/>
      <c r="AA59" s="15"/>
      <c r="AB59" s="20"/>
      <c r="AC59" s="15"/>
      <c r="AD59" s="15"/>
      <c r="AE59" s="15"/>
      <c r="AF59" s="15"/>
      <c r="AG59" s="15"/>
    </row>
    <row r="60" spans="1:33">
      <c r="A60" s="15">
        <f t="shared" si="6"/>
        <v>56</v>
      </c>
      <c r="B60" s="14">
        <f t="shared" si="3"/>
        <v>43905</v>
      </c>
      <c r="C60" s="58">
        <f t="shared" si="0"/>
        <v>1980</v>
      </c>
      <c r="D60" s="15" t="s">
        <v>9</v>
      </c>
      <c r="E60" s="15"/>
      <c r="F60" s="32">
        <v>0</v>
      </c>
      <c r="G60" s="15" t="s">
        <v>5</v>
      </c>
      <c r="H60" s="58">
        <f t="shared" si="1"/>
        <v>0</v>
      </c>
      <c r="I60" s="19"/>
      <c r="J60" s="58">
        <f t="shared" si="4"/>
        <v>1.2000000000000242</v>
      </c>
      <c r="K60" s="19"/>
      <c r="L60" s="67">
        <f t="shared" si="2"/>
        <v>0</v>
      </c>
      <c r="M60" s="31"/>
      <c r="N60" s="39"/>
      <c r="O60" s="31"/>
      <c r="P60" s="68">
        <f t="shared" si="5"/>
        <v>0</v>
      </c>
      <c r="Q60" s="15"/>
      <c r="R60" s="16"/>
      <c r="S60" s="15"/>
      <c r="T60" s="18"/>
      <c r="U60" s="15"/>
      <c r="V60" s="15"/>
      <c r="W60" s="15"/>
      <c r="X60" s="15"/>
      <c r="Y60" s="15"/>
      <c r="Z60" s="15"/>
      <c r="AA60" s="15"/>
      <c r="AB60" s="20"/>
      <c r="AC60" s="15"/>
      <c r="AD60" s="15"/>
      <c r="AE60" s="15"/>
      <c r="AF60" s="15"/>
      <c r="AG60" s="15"/>
    </row>
    <row r="61" spans="1:33">
      <c r="A61" s="15">
        <f t="shared" si="6"/>
        <v>57</v>
      </c>
      <c r="B61" s="14">
        <f t="shared" si="3"/>
        <v>43906</v>
      </c>
      <c r="C61" s="58">
        <f t="shared" si="0"/>
        <v>1980</v>
      </c>
      <c r="D61" s="15" t="s">
        <v>9</v>
      </c>
      <c r="E61" s="15"/>
      <c r="F61" s="32">
        <v>0.02</v>
      </c>
      <c r="G61" s="15" t="s">
        <v>5</v>
      </c>
      <c r="H61" s="58">
        <f t="shared" si="1"/>
        <v>39.6</v>
      </c>
      <c r="I61" s="19"/>
      <c r="J61" s="58">
        <f t="shared" si="4"/>
        <v>40.800000000000026</v>
      </c>
      <c r="K61" s="19"/>
      <c r="L61" s="67">
        <f t="shared" si="2"/>
        <v>40</v>
      </c>
      <c r="M61" s="31"/>
      <c r="N61" s="39"/>
      <c r="O61" s="31"/>
      <c r="P61" s="68">
        <f t="shared" si="5"/>
        <v>40</v>
      </c>
      <c r="Q61" s="15"/>
      <c r="R61" s="16"/>
      <c r="S61" s="15"/>
      <c r="T61" s="18"/>
      <c r="U61" s="15"/>
      <c r="V61" s="15"/>
      <c r="W61" s="15"/>
      <c r="X61" s="15"/>
      <c r="Y61" s="15"/>
      <c r="Z61" s="15"/>
      <c r="AA61" s="15"/>
      <c r="AB61" s="20"/>
      <c r="AC61" s="15"/>
      <c r="AD61" s="15"/>
      <c r="AE61" s="15"/>
      <c r="AF61" s="15"/>
      <c r="AG61" s="15"/>
    </row>
    <row r="62" spans="1:33">
      <c r="A62" s="15">
        <f t="shared" si="6"/>
        <v>58</v>
      </c>
      <c r="B62" s="14">
        <f t="shared" si="3"/>
        <v>43907</v>
      </c>
      <c r="C62" s="58">
        <f t="shared" si="0"/>
        <v>2020</v>
      </c>
      <c r="D62" s="15" t="s">
        <v>9</v>
      </c>
      <c r="E62" s="15"/>
      <c r="F62" s="32">
        <v>0.02</v>
      </c>
      <c r="G62" s="15" t="s">
        <v>5</v>
      </c>
      <c r="H62" s="58">
        <f t="shared" si="1"/>
        <v>40.4</v>
      </c>
      <c r="I62" s="19"/>
      <c r="J62" s="58">
        <f t="shared" si="4"/>
        <v>41.200000000000024</v>
      </c>
      <c r="K62" s="19"/>
      <c r="L62" s="67">
        <f t="shared" si="2"/>
        <v>40</v>
      </c>
      <c r="M62" s="31"/>
      <c r="N62" s="39"/>
      <c r="O62" s="31"/>
      <c r="P62" s="68">
        <f t="shared" si="5"/>
        <v>40</v>
      </c>
      <c r="Q62" s="15"/>
      <c r="R62" s="16"/>
      <c r="S62" s="15"/>
      <c r="T62" s="18"/>
      <c r="U62" s="15"/>
      <c r="V62" s="15"/>
      <c r="W62" s="15"/>
      <c r="X62" s="15"/>
      <c r="Y62" s="15"/>
      <c r="Z62" s="15"/>
      <c r="AA62" s="15"/>
      <c r="AB62" s="20"/>
      <c r="AC62" s="15"/>
      <c r="AD62" s="15"/>
      <c r="AE62" s="15"/>
      <c r="AF62" s="15"/>
      <c r="AG62" s="15"/>
    </row>
    <row r="63" spans="1:33">
      <c r="A63" s="46">
        <f t="shared" si="6"/>
        <v>59</v>
      </c>
      <c r="B63" s="14">
        <f t="shared" si="3"/>
        <v>43908</v>
      </c>
      <c r="C63" s="61">
        <f t="shared" si="0"/>
        <v>2060</v>
      </c>
      <c r="D63" s="46" t="s">
        <v>9</v>
      </c>
      <c r="E63" s="46"/>
      <c r="F63" s="32">
        <v>0.02</v>
      </c>
      <c r="G63" s="46" t="s">
        <v>5</v>
      </c>
      <c r="H63" s="61">
        <f t="shared" si="1"/>
        <v>41.2</v>
      </c>
      <c r="I63" s="48"/>
      <c r="J63" s="61">
        <f t="shared" si="4"/>
        <v>42.400000000000027</v>
      </c>
      <c r="K63" s="48"/>
      <c r="L63" s="71">
        <f t="shared" si="2"/>
        <v>40</v>
      </c>
      <c r="M63" s="47"/>
      <c r="N63" s="49"/>
      <c r="O63" s="47"/>
      <c r="P63" s="68">
        <f t="shared" si="5"/>
        <v>40</v>
      </c>
      <c r="Q63" s="15"/>
      <c r="R63" s="16"/>
      <c r="S63" s="15"/>
      <c r="T63" s="18"/>
      <c r="U63" s="15"/>
      <c r="V63" s="15"/>
      <c r="W63" s="15"/>
      <c r="X63" s="15"/>
      <c r="Y63" s="15"/>
      <c r="Z63" s="15"/>
      <c r="AA63" s="15"/>
      <c r="AB63" s="20"/>
      <c r="AC63" s="15"/>
      <c r="AD63" s="15"/>
      <c r="AE63" s="15"/>
      <c r="AF63" s="15"/>
      <c r="AG63" s="15"/>
    </row>
    <row r="64" spans="1:33">
      <c r="A64" s="29">
        <f t="shared" si="6"/>
        <v>60</v>
      </c>
      <c r="B64" s="41">
        <f t="shared" si="3"/>
        <v>43909</v>
      </c>
      <c r="C64" s="60">
        <f t="shared" si="0"/>
        <v>2100</v>
      </c>
      <c r="D64" s="29" t="s">
        <v>9</v>
      </c>
      <c r="E64" s="29"/>
      <c r="F64" s="43">
        <v>0.02</v>
      </c>
      <c r="G64" s="29" t="s">
        <v>5</v>
      </c>
      <c r="H64" s="60">
        <f t="shared" si="1"/>
        <v>42</v>
      </c>
      <c r="I64" s="44"/>
      <c r="J64" s="60">
        <f t="shared" si="4"/>
        <v>44.400000000000027</v>
      </c>
      <c r="K64" s="44"/>
      <c r="L64" s="70">
        <f t="shared" si="2"/>
        <v>40</v>
      </c>
      <c r="M64" s="42"/>
      <c r="N64" s="45"/>
      <c r="O64" s="42"/>
      <c r="P64" s="68">
        <f t="shared" si="5"/>
        <v>40</v>
      </c>
      <c r="Q64" s="15"/>
      <c r="R64" s="75">
        <f>SUM(M47:M64)</f>
        <v>0</v>
      </c>
      <c r="S64" s="72">
        <f>SUM(L47:L64)</f>
        <v>520</v>
      </c>
      <c r="T64" s="67">
        <f>S64*0.1</f>
        <v>52</v>
      </c>
      <c r="U64" s="15" t="s">
        <v>27</v>
      </c>
      <c r="V64" s="15"/>
      <c r="W64" s="15"/>
      <c r="X64" s="15"/>
      <c r="Y64" s="15"/>
      <c r="Z64" s="15"/>
      <c r="AA64" s="15"/>
      <c r="AB64" s="20"/>
      <c r="AC64" s="15"/>
      <c r="AD64" s="15"/>
      <c r="AE64" s="15"/>
      <c r="AF64" s="15"/>
      <c r="AG64" s="15"/>
    </row>
    <row r="65" spans="1:33">
      <c r="A65" s="15">
        <f t="shared" si="6"/>
        <v>61</v>
      </c>
      <c r="B65" s="14">
        <f t="shared" si="3"/>
        <v>43910</v>
      </c>
      <c r="C65" s="58">
        <f t="shared" si="0"/>
        <v>2140</v>
      </c>
      <c r="D65" s="15" t="s">
        <v>9</v>
      </c>
      <c r="E65" s="15"/>
      <c r="F65" s="32">
        <v>0.02</v>
      </c>
      <c r="G65" s="15" t="s">
        <v>5</v>
      </c>
      <c r="H65" s="58">
        <f t="shared" si="1"/>
        <v>42.800000000000004</v>
      </c>
      <c r="I65" s="19"/>
      <c r="J65" s="58">
        <f t="shared" si="4"/>
        <v>47.200000000000031</v>
      </c>
      <c r="K65" s="19"/>
      <c r="L65" s="67">
        <f t="shared" si="2"/>
        <v>40</v>
      </c>
      <c r="M65" s="31"/>
      <c r="N65" s="51"/>
      <c r="O65" s="31"/>
      <c r="P65" s="68">
        <f t="shared" si="5"/>
        <v>40</v>
      </c>
      <c r="Q65" s="15"/>
      <c r="R65" s="15"/>
      <c r="S65" s="15"/>
      <c r="T65" s="18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>
        <f t="shared" si="6"/>
        <v>62</v>
      </c>
      <c r="B66" s="14">
        <f t="shared" si="3"/>
        <v>43911</v>
      </c>
      <c r="C66" s="58">
        <f t="shared" si="0"/>
        <v>2180</v>
      </c>
      <c r="D66" s="15" t="s">
        <v>9</v>
      </c>
      <c r="E66" s="15"/>
      <c r="F66" s="32">
        <v>0</v>
      </c>
      <c r="G66" s="15" t="s">
        <v>5</v>
      </c>
      <c r="H66" s="58">
        <f t="shared" si="1"/>
        <v>0</v>
      </c>
      <c r="I66" s="19"/>
      <c r="J66" s="58">
        <f t="shared" si="4"/>
        <v>7.2000000000000313</v>
      </c>
      <c r="K66" s="19"/>
      <c r="L66" s="67">
        <f t="shared" si="2"/>
        <v>0</v>
      </c>
      <c r="M66" s="31"/>
      <c r="N66" s="51"/>
      <c r="O66" s="31"/>
      <c r="P66" s="68">
        <f t="shared" si="5"/>
        <v>0</v>
      </c>
      <c r="Q66" s="15"/>
      <c r="R66" s="15"/>
      <c r="S66" s="15"/>
      <c r="T66" s="18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>
        <f t="shared" si="6"/>
        <v>63</v>
      </c>
      <c r="B67" s="14">
        <f t="shared" si="3"/>
        <v>43912</v>
      </c>
      <c r="C67" s="58">
        <f t="shared" si="0"/>
        <v>2180</v>
      </c>
      <c r="D67" s="15" t="s">
        <v>9</v>
      </c>
      <c r="E67" s="15"/>
      <c r="F67" s="32">
        <v>0</v>
      </c>
      <c r="G67" s="15" t="s">
        <v>5</v>
      </c>
      <c r="H67" s="58">
        <f t="shared" si="1"/>
        <v>0</v>
      </c>
      <c r="I67" s="19"/>
      <c r="J67" s="58">
        <f t="shared" si="4"/>
        <v>7.2000000000000313</v>
      </c>
      <c r="K67" s="19"/>
      <c r="L67" s="67">
        <f t="shared" si="2"/>
        <v>0</v>
      </c>
      <c r="M67" s="31"/>
      <c r="N67" s="51"/>
      <c r="O67" s="31"/>
      <c r="P67" s="68">
        <f t="shared" si="5"/>
        <v>0</v>
      </c>
      <c r="Q67" s="15"/>
      <c r="R67" s="57"/>
      <c r="S67" s="57"/>
      <c r="T67" s="57"/>
      <c r="U67" s="15"/>
      <c r="V67" s="57"/>
      <c r="W67" s="57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>
        <f t="shared" si="6"/>
        <v>64</v>
      </c>
      <c r="B68" s="14">
        <f t="shared" si="3"/>
        <v>43913</v>
      </c>
      <c r="C68" s="58">
        <f t="shared" si="0"/>
        <v>2180</v>
      </c>
      <c r="D68" s="15" t="s">
        <v>9</v>
      </c>
      <c r="E68" s="15"/>
      <c r="F68" s="32">
        <v>0.02</v>
      </c>
      <c r="G68" s="15" t="s">
        <v>5</v>
      </c>
      <c r="H68" s="58">
        <f t="shared" si="1"/>
        <v>43.6</v>
      </c>
      <c r="I68" s="19"/>
      <c r="J68" s="58">
        <f t="shared" si="4"/>
        <v>50.800000000000033</v>
      </c>
      <c r="K68" s="19"/>
      <c r="L68" s="67">
        <f t="shared" si="2"/>
        <v>50</v>
      </c>
      <c r="M68" s="31"/>
      <c r="N68" s="51"/>
      <c r="O68" s="31"/>
      <c r="P68" s="68">
        <f t="shared" si="5"/>
        <v>50</v>
      </c>
      <c r="Q68" s="15"/>
      <c r="R68" s="35"/>
      <c r="S68" s="35"/>
      <c r="T68" s="36"/>
      <c r="U68" s="15"/>
      <c r="V68" s="57"/>
      <c r="W68" s="57"/>
      <c r="Y68" s="15"/>
      <c r="Z68" s="15"/>
      <c r="AA68" s="15"/>
      <c r="AB68" s="15"/>
      <c r="AC68" s="15"/>
      <c r="AD68" s="15"/>
      <c r="AE68" s="16"/>
      <c r="AF68" s="15"/>
      <c r="AG68" s="15"/>
    </row>
    <row r="69" spans="1:33">
      <c r="A69" s="15">
        <f t="shared" si="6"/>
        <v>65</v>
      </c>
      <c r="B69" s="14">
        <f t="shared" si="3"/>
        <v>43914</v>
      </c>
      <c r="C69" s="58">
        <f t="shared" si="0"/>
        <v>2230</v>
      </c>
      <c r="D69" s="15" t="s">
        <v>9</v>
      </c>
      <c r="E69" s="15"/>
      <c r="F69" s="32">
        <v>0.02</v>
      </c>
      <c r="G69" s="15" t="s">
        <v>5</v>
      </c>
      <c r="H69" s="58">
        <f t="shared" si="1"/>
        <v>44.6</v>
      </c>
      <c r="I69" s="19"/>
      <c r="J69" s="58">
        <f t="shared" si="4"/>
        <v>45.400000000000034</v>
      </c>
      <c r="K69" s="19"/>
      <c r="L69" s="67">
        <f t="shared" si="2"/>
        <v>40</v>
      </c>
      <c r="M69" s="31"/>
      <c r="N69" s="51"/>
      <c r="O69" s="31"/>
      <c r="P69" s="68">
        <f t="shared" si="5"/>
        <v>40</v>
      </c>
      <c r="Q69" s="15"/>
      <c r="R69" s="15"/>
      <c r="S69" s="15"/>
      <c r="T69" s="15"/>
      <c r="U69" s="15"/>
      <c r="V69" s="15"/>
      <c r="W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>
        <f t="shared" si="6"/>
        <v>66</v>
      </c>
      <c r="B70" s="14">
        <f t="shared" si="3"/>
        <v>43915</v>
      </c>
      <c r="C70" s="58">
        <f t="shared" ref="C70:C114" si="7">C69+L69+O69-M69</f>
        <v>2270</v>
      </c>
      <c r="D70" s="15" t="s">
        <v>9</v>
      </c>
      <c r="E70" s="15"/>
      <c r="F70" s="32">
        <v>0.02</v>
      </c>
      <c r="G70" s="15" t="s">
        <v>5</v>
      </c>
      <c r="H70" s="58">
        <f t="shared" ref="H70:H104" si="8">(C70*F70)</f>
        <v>45.4</v>
      </c>
      <c r="I70" s="19"/>
      <c r="J70" s="58">
        <f t="shared" si="4"/>
        <v>50.800000000000033</v>
      </c>
      <c r="K70" s="19"/>
      <c r="L70" s="67">
        <f t="shared" ref="L70:L114" si="9">+IF(J70&gt;$M$2,P70,0)</f>
        <v>50</v>
      </c>
      <c r="M70" s="31"/>
      <c r="N70" s="51"/>
      <c r="O70" s="31"/>
      <c r="P70" s="68">
        <f t="shared" si="5"/>
        <v>50</v>
      </c>
      <c r="Q70" s="15"/>
      <c r="R70" s="15"/>
      <c r="S70" s="15"/>
      <c r="T70" s="15"/>
      <c r="U70" s="15"/>
      <c r="V70" s="15"/>
      <c r="W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7">
      <c r="A71" s="15">
        <f t="shared" si="6"/>
        <v>67</v>
      </c>
      <c r="B71" s="14">
        <f t="shared" ref="B71:B114" si="10">+B70+1</f>
        <v>43916</v>
      </c>
      <c r="C71" s="58">
        <f t="shared" si="7"/>
        <v>2320</v>
      </c>
      <c r="D71" s="15" t="s">
        <v>9</v>
      </c>
      <c r="E71" s="15"/>
      <c r="F71" s="32">
        <v>0.02</v>
      </c>
      <c r="G71" s="15" t="s">
        <v>5</v>
      </c>
      <c r="H71" s="58">
        <f t="shared" si="8"/>
        <v>46.4</v>
      </c>
      <c r="I71" s="19"/>
      <c r="J71" s="58">
        <f t="shared" ref="J71:J114" si="11">(J70-L70)+H71-N70</f>
        <v>47.200000000000031</v>
      </c>
      <c r="K71" s="19"/>
      <c r="L71" s="67">
        <f t="shared" si="9"/>
        <v>40</v>
      </c>
      <c r="M71" s="31"/>
      <c r="N71" s="51"/>
      <c r="O71" s="31"/>
      <c r="P71" s="68">
        <f t="shared" ref="P71:P114" si="12">+ROUNDDOWN((J71/10),0)*10</f>
        <v>40</v>
      </c>
      <c r="Q71" s="15"/>
      <c r="R71" s="15"/>
      <c r="S71" s="15"/>
      <c r="T71" s="50"/>
      <c r="U71" s="15"/>
      <c r="V71" s="15"/>
      <c r="W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7">
      <c r="A72" s="15">
        <f t="shared" ref="A72:A114" si="13">+A71+1</f>
        <v>68</v>
      </c>
      <c r="B72" s="14">
        <f t="shared" si="10"/>
        <v>43917</v>
      </c>
      <c r="C72" s="58">
        <f t="shared" si="7"/>
        <v>2360</v>
      </c>
      <c r="D72" s="15" t="s">
        <v>9</v>
      </c>
      <c r="E72" s="15"/>
      <c r="F72" s="32">
        <v>0.02</v>
      </c>
      <c r="G72" s="15" t="s">
        <v>5</v>
      </c>
      <c r="H72" s="58">
        <f t="shared" si="8"/>
        <v>47.2</v>
      </c>
      <c r="I72" s="19"/>
      <c r="J72" s="58">
        <f t="shared" si="11"/>
        <v>54.400000000000034</v>
      </c>
      <c r="K72" s="19"/>
      <c r="L72" s="67">
        <f t="shared" si="9"/>
        <v>50</v>
      </c>
      <c r="M72" s="31"/>
      <c r="N72" s="51"/>
      <c r="O72" s="31"/>
      <c r="P72" s="68">
        <f t="shared" si="12"/>
        <v>50</v>
      </c>
      <c r="Q72" s="15"/>
      <c r="R72" s="15"/>
      <c r="S72" s="15"/>
      <c r="T72" s="50"/>
      <c r="U72" s="15"/>
      <c r="V72" s="15"/>
      <c r="W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>
        <f t="shared" si="13"/>
        <v>69</v>
      </c>
      <c r="B73" s="14">
        <f t="shared" si="10"/>
        <v>43918</v>
      </c>
      <c r="C73" s="58">
        <f t="shared" si="7"/>
        <v>2410</v>
      </c>
      <c r="D73" s="15" t="s">
        <v>9</v>
      </c>
      <c r="E73" s="15"/>
      <c r="F73" s="32">
        <v>0</v>
      </c>
      <c r="G73" s="15" t="s">
        <v>5</v>
      </c>
      <c r="H73" s="58">
        <f t="shared" si="8"/>
        <v>0</v>
      </c>
      <c r="I73" s="19"/>
      <c r="J73" s="58">
        <f t="shared" si="11"/>
        <v>4.4000000000000341</v>
      </c>
      <c r="K73" s="19"/>
      <c r="L73" s="67">
        <f t="shared" si="9"/>
        <v>0</v>
      </c>
      <c r="M73" s="31"/>
      <c r="N73" s="31"/>
      <c r="O73" s="31"/>
      <c r="P73" s="68">
        <f t="shared" si="12"/>
        <v>0</v>
      </c>
      <c r="Q73" s="15"/>
      <c r="R73" s="35"/>
      <c r="S73" s="35"/>
      <c r="T73" s="36"/>
      <c r="U73" s="15"/>
      <c r="V73" s="57"/>
      <c r="W73" s="57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7">
      <c r="A74" s="15">
        <f t="shared" si="13"/>
        <v>70</v>
      </c>
      <c r="B74" s="14">
        <f t="shared" si="10"/>
        <v>43919</v>
      </c>
      <c r="C74" s="58">
        <f t="shared" si="7"/>
        <v>2410</v>
      </c>
      <c r="D74" s="15" t="s">
        <v>9</v>
      </c>
      <c r="E74" s="15"/>
      <c r="F74" s="32">
        <v>0</v>
      </c>
      <c r="G74" s="15" t="s">
        <v>5</v>
      </c>
      <c r="H74" s="58">
        <f t="shared" si="8"/>
        <v>0</v>
      </c>
      <c r="I74" s="19"/>
      <c r="J74" s="58">
        <f t="shared" si="11"/>
        <v>4.4000000000000341</v>
      </c>
      <c r="K74" s="19"/>
      <c r="L74" s="67">
        <f t="shared" si="9"/>
        <v>0</v>
      </c>
      <c r="M74" s="31"/>
      <c r="N74" s="51"/>
      <c r="O74" s="31"/>
      <c r="P74" s="68">
        <f t="shared" si="12"/>
        <v>0</v>
      </c>
      <c r="Q74" s="15"/>
      <c r="R74" s="15"/>
      <c r="S74" s="15"/>
      <c r="T74" s="50"/>
      <c r="U74" s="15"/>
      <c r="V74" s="15"/>
      <c r="W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7">
      <c r="A75" s="15">
        <f t="shared" si="13"/>
        <v>71</v>
      </c>
      <c r="B75" s="14">
        <f t="shared" si="10"/>
        <v>43920</v>
      </c>
      <c r="C75" s="58">
        <f t="shared" si="7"/>
        <v>2410</v>
      </c>
      <c r="D75" s="15" t="s">
        <v>9</v>
      </c>
      <c r="E75" s="15"/>
      <c r="F75" s="32">
        <v>0.02</v>
      </c>
      <c r="G75" s="15" t="s">
        <v>5</v>
      </c>
      <c r="H75" s="58">
        <f t="shared" si="8"/>
        <v>48.2</v>
      </c>
      <c r="I75" s="19"/>
      <c r="J75" s="58">
        <f t="shared" si="11"/>
        <v>52.600000000000037</v>
      </c>
      <c r="K75" s="19"/>
      <c r="L75" s="72">
        <f t="shared" si="9"/>
        <v>50</v>
      </c>
      <c r="M75" s="31"/>
      <c r="N75" s="51"/>
      <c r="O75" s="31"/>
      <c r="P75" s="68">
        <f t="shared" si="12"/>
        <v>50</v>
      </c>
      <c r="Q75" s="15"/>
      <c r="R75" s="15"/>
      <c r="S75" s="15"/>
      <c r="T75" s="50"/>
      <c r="U75" s="15"/>
      <c r="V75" s="15"/>
      <c r="W75" s="15"/>
      <c r="Y75" s="15"/>
      <c r="Z75" s="15"/>
      <c r="AA75" s="15"/>
      <c r="AB75" s="15"/>
      <c r="AC75" s="15"/>
      <c r="AD75" s="15"/>
      <c r="AE75" s="16"/>
      <c r="AF75" s="15"/>
      <c r="AG75" s="15"/>
    </row>
    <row r="76" spans="1:33" ht="17">
      <c r="A76" s="15">
        <f t="shared" si="13"/>
        <v>72</v>
      </c>
      <c r="B76" s="14">
        <f t="shared" si="10"/>
        <v>43921</v>
      </c>
      <c r="C76" s="58">
        <f t="shared" si="7"/>
        <v>2460</v>
      </c>
      <c r="D76" s="15" t="s">
        <v>9</v>
      </c>
      <c r="E76" s="15"/>
      <c r="F76" s="32">
        <v>0.02</v>
      </c>
      <c r="G76" s="15" t="s">
        <v>5</v>
      </c>
      <c r="H76" s="58">
        <f t="shared" si="8"/>
        <v>49.2</v>
      </c>
      <c r="I76" s="19"/>
      <c r="J76" s="58">
        <f t="shared" si="11"/>
        <v>51.80000000000004</v>
      </c>
      <c r="K76" s="19"/>
      <c r="L76" s="67">
        <f t="shared" si="9"/>
        <v>50</v>
      </c>
      <c r="M76" s="31"/>
      <c r="N76" s="51"/>
      <c r="O76" s="31"/>
      <c r="P76" s="68">
        <f t="shared" si="12"/>
        <v>50</v>
      </c>
      <c r="Q76" s="15"/>
      <c r="R76" s="15"/>
      <c r="S76" s="25"/>
      <c r="T76" s="50"/>
      <c r="U76" s="15"/>
      <c r="V76" s="15"/>
      <c r="W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7">
      <c r="A77" s="15">
        <f t="shared" si="13"/>
        <v>73</v>
      </c>
      <c r="B77" s="14">
        <f t="shared" si="10"/>
        <v>43922</v>
      </c>
      <c r="C77" s="58">
        <f t="shared" si="7"/>
        <v>2510</v>
      </c>
      <c r="D77" s="15" t="s">
        <v>9</v>
      </c>
      <c r="E77" s="15"/>
      <c r="F77" s="32">
        <v>0.02</v>
      </c>
      <c r="G77" s="15" t="s">
        <v>5</v>
      </c>
      <c r="H77" s="58">
        <f t="shared" si="8"/>
        <v>50.2</v>
      </c>
      <c r="I77" s="19"/>
      <c r="J77" s="58">
        <f t="shared" si="11"/>
        <v>52.000000000000043</v>
      </c>
      <c r="K77" s="19"/>
      <c r="L77" s="72">
        <f t="shared" si="9"/>
        <v>50</v>
      </c>
      <c r="M77" s="31"/>
      <c r="N77" s="51"/>
      <c r="O77" s="31"/>
      <c r="P77" s="68">
        <f t="shared" si="12"/>
        <v>50</v>
      </c>
      <c r="Q77" s="15"/>
      <c r="R77" s="15"/>
      <c r="S77" s="15"/>
      <c r="T77" s="50"/>
      <c r="U77" s="15"/>
      <c r="V77" s="15"/>
      <c r="W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7">
      <c r="A78" s="15">
        <f t="shared" si="13"/>
        <v>74</v>
      </c>
      <c r="B78" s="14">
        <f t="shared" si="10"/>
        <v>43923</v>
      </c>
      <c r="C78" s="58">
        <f t="shared" si="7"/>
        <v>2560</v>
      </c>
      <c r="D78" s="15" t="s">
        <v>9</v>
      </c>
      <c r="E78" s="15"/>
      <c r="F78" s="32">
        <v>0.02</v>
      </c>
      <c r="G78" s="15" t="s">
        <v>5</v>
      </c>
      <c r="H78" s="58">
        <f t="shared" si="8"/>
        <v>51.2</v>
      </c>
      <c r="I78" s="19"/>
      <c r="J78" s="58">
        <f t="shared" si="11"/>
        <v>53.200000000000045</v>
      </c>
      <c r="K78" s="19"/>
      <c r="L78" s="72">
        <f t="shared" si="9"/>
        <v>50</v>
      </c>
      <c r="M78" s="31"/>
      <c r="N78" s="51"/>
      <c r="O78" s="31"/>
      <c r="P78" s="68">
        <f t="shared" si="12"/>
        <v>50</v>
      </c>
      <c r="Q78" s="15"/>
      <c r="R78" s="15"/>
      <c r="S78" s="15"/>
      <c r="T78" s="50"/>
      <c r="U78" s="15"/>
      <c r="V78" s="15"/>
      <c r="W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>
      <c r="A79" s="15">
        <f t="shared" si="13"/>
        <v>75</v>
      </c>
      <c r="B79" s="14">
        <f t="shared" si="10"/>
        <v>43924</v>
      </c>
      <c r="C79" s="58">
        <f t="shared" si="7"/>
        <v>2610</v>
      </c>
      <c r="D79" s="15" t="s">
        <v>9</v>
      </c>
      <c r="E79" s="15"/>
      <c r="F79" s="32">
        <v>0.02</v>
      </c>
      <c r="G79" s="15" t="s">
        <v>5</v>
      </c>
      <c r="H79" s="58">
        <f t="shared" si="8"/>
        <v>52.2</v>
      </c>
      <c r="I79" s="19"/>
      <c r="J79" s="58">
        <f t="shared" si="11"/>
        <v>55.400000000000048</v>
      </c>
      <c r="K79" s="19"/>
      <c r="L79" s="67">
        <f t="shared" si="9"/>
        <v>50</v>
      </c>
      <c r="M79" s="31"/>
      <c r="N79" s="51"/>
      <c r="O79" s="31"/>
      <c r="P79" s="68">
        <f t="shared" si="12"/>
        <v>50</v>
      </c>
      <c r="Q79" s="15"/>
      <c r="R79" s="15"/>
      <c r="S79" s="25"/>
      <c r="T79" s="15"/>
      <c r="U79" s="15"/>
      <c r="V79" s="15"/>
      <c r="W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>
      <c r="A80" s="15">
        <f t="shared" si="13"/>
        <v>76</v>
      </c>
      <c r="B80" s="14">
        <f t="shared" si="10"/>
        <v>43925</v>
      </c>
      <c r="C80" s="58">
        <f t="shared" si="7"/>
        <v>2660</v>
      </c>
      <c r="D80" s="15" t="s">
        <v>9</v>
      </c>
      <c r="E80" s="15"/>
      <c r="F80" s="32">
        <v>0</v>
      </c>
      <c r="G80" s="15" t="s">
        <v>5</v>
      </c>
      <c r="H80" s="58">
        <f t="shared" si="8"/>
        <v>0</v>
      </c>
      <c r="I80" s="19"/>
      <c r="J80" s="58">
        <f t="shared" si="11"/>
        <v>5.4000000000000483</v>
      </c>
      <c r="K80" s="19"/>
      <c r="L80" s="67">
        <f t="shared" si="9"/>
        <v>0</v>
      </c>
      <c r="M80" s="31"/>
      <c r="N80" s="31"/>
      <c r="O80" s="31"/>
      <c r="P80" s="68">
        <f t="shared" si="12"/>
        <v>0</v>
      </c>
      <c r="Q80" s="15"/>
      <c r="R80" s="35"/>
      <c r="S80" s="35"/>
      <c r="T80" s="36"/>
      <c r="U80" s="15"/>
      <c r="V80" s="57"/>
      <c r="W80" s="57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>
      <c r="A81" s="15">
        <f t="shared" si="13"/>
        <v>77</v>
      </c>
      <c r="B81" s="14">
        <f t="shared" si="10"/>
        <v>43926</v>
      </c>
      <c r="C81" s="58">
        <f t="shared" si="7"/>
        <v>2660</v>
      </c>
      <c r="D81" s="15" t="s">
        <v>9</v>
      </c>
      <c r="E81" s="15"/>
      <c r="F81" s="32">
        <v>0</v>
      </c>
      <c r="G81" s="15" t="s">
        <v>5</v>
      </c>
      <c r="H81" s="58">
        <f t="shared" si="8"/>
        <v>0</v>
      </c>
      <c r="I81" s="19"/>
      <c r="J81" s="58">
        <f t="shared" si="11"/>
        <v>5.4000000000000483</v>
      </c>
      <c r="K81" s="19"/>
      <c r="L81" s="67">
        <f t="shared" si="9"/>
        <v>0</v>
      </c>
      <c r="M81" s="31"/>
      <c r="N81" s="51"/>
      <c r="O81" s="31"/>
      <c r="P81" s="68">
        <f t="shared" si="12"/>
        <v>0</v>
      </c>
      <c r="Q81" s="15"/>
      <c r="R81" s="15"/>
      <c r="S81" s="25"/>
      <c r="T81" s="15"/>
      <c r="U81" s="15"/>
      <c r="V81" s="15"/>
      <c r="W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>
      <c r="A82" s="15">
        <f t="shared" si="13"/>
        <v>78</v>
      </c>
      <c r="B82" s="14">
        <f t="shared" si="10"/>
        <v>43927</v>
      </c>
      <c r="C82" s="58">
        <f t="shared" si="7"/>
        <v>2660</v>
      </c>
      <c r="D82" s="15" t="s">
        <v>9</v>
      </c>
      <c r="E82" s="15"/>
      <c r="F82" s="32">
        <v>0.02</v>
      </c>
      <c r="G82" s="15" t="s">
        <v>5</v>
      </c>
      <c r="H82" s="58">
        <f t="shared" si="8"/>
        <v>53.2</v>
      </c>
      <c r="I82" s="19"/>
      <c r="J82" s="58">
        <f t="shared" si="11"/>
        <v>58.600000000000051</v>
      </c>
      <c r="K82" s="19"/>
      <c r="L82" s="67">
        <f t="shared" si="9"/>
        <v>50</v>
      </c>
      <c r="M82" s="31"/>
      <c r="N82" s="51"/>
      <c r="O82" s="31"/>
      <c r="P82" s="68">
        <f t="shared" si="12"/>
        <v>50</v>
      </c>
      <c r="Q82" s="15"/>
      <c r="R82" s="15"/>
      <c r="S82" s="25"/>
      <c r="T82" s="15"/>
      <c r="U82" s="15"/>
      <c r="V82" s="15"/>
      <c r="W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>
      <c r="A83" s="15">
        <f t="shared" si="13"/>
        <v>79</v>
      </c>
      <c r="B83" s="14">
        <f t="shared" si="10"/>
        <v>43928</v>
      </c>
      <c r="C83" s="58">
        <f t="shared" si="7"/>
        <v>2710</v>
      </c>
      <c r="D83" s="15" t="s">
        <v>9</v>
      </c>
      <c r="E83" s="15"/>
      <c r="F83" s="32">
        <v>0.02</v>
      </c>
      <c r="G83" s="15" t="s">
        <v>5</v>
      </c>
      <c r="H83" s="58">
        <f t="shared" si="8"/>
        <v>54.2</v>
      </c>
      <c r="I83" s="19"/>
      <c r="J83" s="58">
        <f t="shared" si="11"/>
        <v>62.800000000000054</v>
      </c>
      <c r="K83" s="19"/>
      <c r="L83" s="67">
        <f t="shared" si="9"/>
        <v>60</v>
      </c>
      <c r="M83" s="31"/>
      <c r="N83" s="51"/>
      <c r="O83" s="31"/>
      <c r="P83" s="68">
        <f t="shared" si="12"/>
        <v>60</v>
      </c>
      <c r="Q83" s="15"/>
      <c r="R83" s="15"/>
      <c r="S83" s="25"/>
      <c r="T83" s="15"/>
      <c r="U83" s="15"/>
      <c r="V83" s="15"/>
      <c r="W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>
      <c r="A84" s="15">
        <f t="shared" si="13"/>
        <v>80</v>
      </c>
      <c r="B84" s="14">
        <f t="shared" si="10"/>
        <v>43929</v>
      </c>
      <c r="C84" s="58">
        <f t="shared" si="7"/>
        <v>2770</v>
      </c>
      <c r="D84" s="15" t="s">
        <v>9</v>
      </c>
      <c r="E84" s="15"/>
      <c r="F84" s="32">
        <v>0.02</v>
      </c>
      <c r="G84" s="15" t="s">
        <v>5</v>
      </c>
      <c r="H84" s="58">
        <f t="shared" si="8"/>
        <v>55.4</v>
      </c>
      <c r="I84" s="19"/>
      <c r="J84" s="58">
        <f t="shared" si="11"/>
        <v>58.200000000000053</v>
      </c>
      <c r="K84" s="19"/>
      <c r="L84" s="67">
        <f t="shared" si="9"/>
        <v>50</v>
      </c>
      <c r="M84" s="31"/>
      <c r="N84" s="51"/>
      <c r="O84" s="31"/>
      <c r="P84" s="68">
        <f t="shared" si="12"/>
        <v>50</v>
      </c>
      <c r="Q84" s="15"/>
      <c r="R84" s="15"/>
      <c r="S84" s="25"/>
      <c r="T84" s="15"/>
      <c r="U84" s="15"/>
      <c r="V84" s="15"/>
      <c r="W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>
      <c r="A85" s="15">
        <f t="shared" si="13"/>
        <v>81</v>
      </c>
      <c r="B85" s="14">
        <f t="shared" si="10"/>
        <v>43930</v>
      </c>
      <c r="C85" s="58">
        <f t="shared" si="7"/>
        <v>2820</v>
      </c>
      <c r="D85" s="15" t="s">
        <v>9</v>
      </c>
      <c r="E85" s="15"/>
      <c r="F85" s="32">
        <v>0.02</v>
      </c>
      <c r="G85" s="15" t="s">
        <v>5</v>
      </c>
      <c r="H85" s="58">
        <f t="shared" si="8"/>
        <v>56.4</v>
      </c>
      <c r="I85" s="19"/>
      <c r="J85" s="58">
        <f t="shared" si="11"/>
        <v>64.600000000000051</v>
      </c>
      <c r="K85" s="19"/>
      <c r="L85" s="67">
        <f t="shared" si="9"/>
        <v>60</v>
      </c>
      <c r="M85" s="31"/>
      <c r="N85" s="51"/>
      <c r="O85" s="31"/>
      <c r="P85" s="68">
        <f t="shared" si="12"/>
        <v>60</v>
      </c>
      <c r="Q85" s="15"/>
      <c r="R85" s="15"/>
      <c r="S85" s="25"/>
      <c r="T85" s="15"/>
      <c r="U85" s="15"/>
      <c r="V85" s="15"/>
      <c r="W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>
      <c r="A86" s="15">
        <f t="shared" si="13"/>
        <v>82</v>
      </c>
      <c r="B86" s="14">
        <f t="shared" si="10"/>
        <v>43931</v>
      </c>
      <c r="C86" s="58">
        <f t="shared" si="7"/>
        <v>2880</v>
      </c>
      <c r="D86" s="15" t="s">
        <v>9</v>
      </c>
      <c r="E86" s="15"/>
      <c r="F86" s="32">
        <v>0.02</v>
      </c>
      <c r="G86" s="15" t="s">
        <v>5</v>
      </c>
      <c r="H86" s="58">
        <f t="shared" si="8"/>
        <v>57.6</v>
      </c>
      <c r="I86" s="19"/>
      <c r="J86" s="58">
        <f t="shared" si="11"/>
        <v>62.200000000000053</v>
      </c>
      <c r="K86" s="19"/>
      <c r="L86" s="67">
        <f t="shared" si="9"/>
        <v>60</v>
      </c>
      <c r="M86" s="31"/>
      <c r="N86" s="51"/>
      <c r="O86" s="31"/>
      <c r="P86" s="68">
        <f t="shared" si="12"/>
        <v>60</v>
      </c>
      <c r="Q86" s="15"/>
      <c r="R86" s="15"/>
      <c r="S86" s="25"/>
      <c r="T86" s="15"/>
      <c r="U86" s="15"/>
      <c r="V86" s="15"/>
      <c r="W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>
      <c r="A87" s="15">
        <f t="shared" si="13"/>
        <v>83</v>
      </c>
      <c r="B87" s="14">
        <f t="shared" si="10"/>
        <v>43932</v>
      </c>
      <c r="C87" s="58">
        <f t="shared" si="7"/>
        <v>2940</v>
      </c>
      <c r="D87" s="15" t="s">
        <v>9</v>
      </c>
      <c r="E87" s="15"/>
      <c r="F87" s="32">
        <v>0</v>
      </c>
      <c r="G87" s="15" t="s">
        <v>5</v>
      </c>
      <c r="H87" s="58">
        <f t="shared" si="8"/>
        <v>0</v>
      </c>
      <c r="I87" s="19"/>
      <c r="J87" s="58">
        <f t="shared" si="11"/>
        <v>2.2000000000000526</v>
      </c>
      <c r="K87" s="19"/>
      <c r="L87" s="67">
        <f t="shared" si="9"/>
        <v>0</v>
      </c>
      <c r="M87" s="31"/>
      <c r="N87" s="40"/>
      <c r="O87" s="31"/>
      <c r="P87" s="68">
        <f t="shared" si="12"/>
        <v>0</v>
      </c>
      <c r="Q87" s="15"/>
      <c r="R87" s="35"/>
      <c r="S87" s="35"/>
      <c r="T87" s="36"/>
      <c r="U87" s="15"/>
      <c r="V87" s="57"/>
      <c r="W87" s="57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>
      <c r="A88" s="15">
        <f t="shared" si="13"/>
        <v>84</v>
      </c>
      <c r="B88" s="14">
        <f t="shared" si="10"/>
        <v>43933</v>
      </c>
      <c r="C88" s="58">
        <f t="shared" si="7"/>
        <v>2940</v>
      </c>
      <c r="D88" s="15" t="s">
        <v>9</v>
      </c>
      <c r="E88" s="15"/>
      <c r="F88" s="32">
        <v>0</v>
      </c>
      <c r="G88" s="15" t="s">
        <v>5</v>
      </c>
      <c r="H88" s="58">
        <f t="shared" si="8"/>
        <v>0</v>
      </c>
      <c r="I88" s="19"/>
      <c r="J88" s="58">
        <f t="shared" si="11"/>
        <v>2.2000000000000526</v>
      </c>
      <c r="K88" s="19"/>
      <c r="L88" s="67">
        <f t="shared" si="9"/>
        <v>0</v>
      </c>
      <c r="M88" s="31"/>
      <c r="N88" s="51"/>
      <c r="O88" s="31"/>
      <c r="P88" s="68">
        <f t="shared" si="12"/>
        <v>0</v>
      </c>
      <c r="Q88" s="15"/>
      <c r="R88" s="15"/>
      <c r="S88" s="25"/>
      <c r="T88" s="15"/>
      <c r="U88" s="15"/>
      <c r="V88" s="15"/>
      <c r="W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>
      <c r="A89" s="15">
        <f t="shared" si="13"/>
        <v>85</v>
      </c>
      <c r="B89" s="14">
        <f t="shared" si="10"/>
        <v>43934</v>
      </c>
      <c r="C89" s="58">
        <f t="shared" si="7"/>
        <v>2940</v>
      </c>
      <c r="D89" s="15" t="s">
        <v>9</v>
      </c>
      <c r="E89" s="15"/>
      <c r="F89" s="32">
        <v>0.02</v>
      </c>
      <c r="G89" s="15" t="s">
        <v>5</v>
      </c>
      <c r="H89" s="58">
        <f t="shared" si="8"/>
        <v>58.800000000000004</v>
      </c>
      <c r="I89" s="19"/>
      <c r="J89" s="58">
        <f t="shared" si="11"/>
        <v>61.000000000000057</v>
      </c>
      <c r="K89" s="19"/>
      <c r="L89" s="67">
        <f t="shared" si="9"/>
        <v>60</v>
      </c>
      <c r="M89" s="31"/>
      <c r="N89" s="51"/>
      <c r="O89" s="31"/>
      <c r="P89" s="68">
        <f t="shared" si="12"/>
        <v>60</v>
      </c>
      <c r="Q89" s="15"/>
      <c r="R89" s="15"/>
      <c r="S89" s="25"/>
      <c r="T89" s="15"/>
      <c r="U89" s="15"/>
      <c r="V89" s="15"/>
      <c r="W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>
      <c r="A90" s="15">
        <f t="shared" si="13"/>
        <v>86</v>
      </c>
      <c r="B90" s="14">
        <f t="shared" si="10"/>
        <v>43935</v>
      </c>
      <c r="C90" s="58">
        <f t="shared" si="7"/>
        <v>3000</v>
      </c>
      <c r="D90" s="15" t="s">
        <v>9</v>
      </c>
      <c r="E90" s="15"/>
      <c r="F90" s="32">
        <v>0.02</v>
      </c>
      <c r="G90" s="15" t="s">
        <v>5</v>
      </c>
      <c r="H90" s="58">
        <f t="shared" si="8"/>
        <v>60</v>
      </c>
      <c r="I90" s="19"/>
      <c r="J90" s="58">
        <f t="shared" si="11"/>
        <v>61.000000000000057</v>
      </c>
      <c r="K90" s="19"/>
      <c r="L90" s="67">
        <f t="shared" si="9"/>
        <v>60</v>
      </c>
      <c r="M90" s="31"/>
      <c r="N90" s="51"/>
      <c r="O90" s="31"/>
      <c r="P90" s="68">
        <f t="shared" si="12"/>
        <v>60</v>
      </c>
      <c r="Q90" s="15"/>
      <c r="R90" s="15"/>
      <c r="S90" s="25"/>
      <c r="T90" s="15"/>
      <c r="U90" s="15"/>
      <c r="V90" s="15"/>
      <c r="W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>
      <c r="A91" s="15">
        <f t="shared" si="13"/>
        <v>87</v>
      </c>
      <c r="B91" s="14">
        <f t="shared" si="10"/>
        <v>43936</v>
      </c>
      <c r="C91" s="58">
        <f t="shared" si="7"/>
        <v>3060</v>
      </c>
      <c r="D91" s="15" t="s">
        <v>9</v>
      </c>
      <c r="E91" s="15"/>
      <c r="F91" s="32">
        <v>0.02</v>
      </c>
      <c r="G91" s="15" t="s">
        <v>5</v>
      </c>
      <c r="H91" s="58">
        <f t="shared" si="8"/>
        <v>61.2</v>
      </c>
      <c r="I91" s="19"/>
      <c r="J91" s="58">
        <f t="shared" si="11"/>
        <v>62.20000000000006</v>
      </c>
      <c r="K91" s="19"/>
      <c r="L91" s="67">
        <f t="shared" si="9"/>
        <v>60</v>
      </c>
      <c r="M91" s="31"/>
      <c r="N91" s="51"/>
      <c r="O91" s="31"/>
      <c r="P91" s="68">
        <f t="shared" si="12"/>
        <v>60</v>
      </c>
      <c r="Q91" s="15"/>
      <c r="R91" s="15"/>
      <c r="S91" s="25"/>
      <c r="T91" s="15"/>
      <c r="U91" s="15"/>
      <c r="V91" s="15"/>
      <c r="W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>
      <c r="A92" s="15">
        <f t="shared" si="13"/>
        <v>88</v>
      </c>
      <c r="B92" s="14">
        <f t="shared" si="10"/>
        <v>43937</v>
      </c>
      <c r="C92" s="58">
        <f t="shared" si="7"/>
        <v>3120</v>
      </c>
      <c r="D92" s="15" t="s">
        <v>9</v>
      </c>
      <c r="E92" s="15"/>
      <c r="F92" s="32">
        <v>0.02</v>
      </c>
      <c r="G92" s="15" t="s">
        <v>5</v>
      </c>
      <c r="H92" s="58">
        <f t="shared" si="8"/>
        <v>62.4</v>
      </c>
      <c r="I92" s="19"/>
      <c r="J92" s="58">
        <f t="shared" si="11"/>
        <v>64.600000000000051</v>
      </c>
      <c r="K92" s="19"/>
      <c r="L92" s="67">
        <f t="shared" si="9"/>
        <v>60</v>
      </c>
      <c r="M92" s="31"/>
      <c r="N92" s="51"/>
      <c r="O92" s="31"/>
      <c r="P92" s="68">
        <f t="shared" si="12"/>
        <v>60</v>
      </c>
      <c r="Q92" s="15"/>
      <c r="R92" s="15"/>
      <c r="S92" s="25"/>
      <c r="T92" s="15"/>
      <c r="U92" s="15"/>
      <c r="V92" s="15"/>
      <c r="W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>
      <c r="A93" s="15">
        <f t="shared" si="13"/>
        <v>89</v>
      </c>
      <c r="B93" s="14">
        <f t="shared" si="10"/>
        <v>43938</v>
      </c>
      <c r="C93" s="58">
        <f t="shared" si="7"/>
        <v>3180</v>
      </c>
      <c r="D93" s="15" t="s">
        <v>9</v>
      </c>
      <c r="E93" s="15"/>
      <c r="F93" s="32">
        <v>0.02</v>
      </c>
      <c r="G93" s="15" t="s">
        <v>5</v>
      </c>
      <c r="H93" s="58">
        <f t="shared" si="8"/>
        <v>63.6</v>
      </c>
      <c r="I93" s="19"/>
      <c r="J93" s="58">
        <f t="shared" si="11"/>
        <v>68.200000000000045</v>
      </c>
      <c r="K93" s="19"/>
      <c r="L93" s="67">
        <f t="shared" si="9"/>
        <v>60</v>
      </c>
      <c r="M93" s="31"/>
      <c r="N93" s="51"/>
      <c r="O93" s="31"/>
      <c r="P93" s="68">
        <f t="shared" si="12"/>
        <v>60</v>
      </c>
      <c r="Q93" s="57"/>
      <c r="R93" s="15"/>
      <c r="S93" s="25"/>
      <c r="T93" s="15"/>
      <c r="U93" s="76"/>
      <c r="V93" s="15"/>
      <c r="W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>
      <c r="A94" s="29">
        <f t="shared" si="13"/>
        <v>90</v>
      </c>
      <c r="B94" s="41">
        <f t="shared" si="10"/>
        <v>43939</v>
      </c>
      <c r="C94" s="60">
        <f t="shared" si="7"/>
        <v>3240</v>
      </c>
      <c r="D94" s="29" t="s">
        <v>9</v>
      </c>
      <c r="E94" s="29"/>
      <c r="F94" s="43">
        <v>0</v>
      </c>
      <c r="G94" s="29" t="s">
        <v>5</v>
      </c>
      <c r="H94" s="60">
        <f t="shared" si="8"/>
        <v>0</v>
      </c>
      <c r="I94" s="44"/>
      <c r="J94" s="60">
        <f t="shared" si="11"/>
        <v>8.2000000000000455</v>
      </c>
      <c r="K94" s="44"/>
      <c r="L94" s="70">
        <f t="shared" si="9"/>
        <v>0</v>
      </c>
      <c r="M94" s="42"/>
      <c r="N94" s="55"/>
      <c r="O94" s="42"/>
      <c r="P94" s="68">
        <f t="shared" si="12"/>
        <v>0</v>
      </c>
      <c r="Q94" s="56"/>
      <c r="R94" s="75">
        <f>SUM(M77:M94)</f>
        <v>0</v>
      </c>
      <c r="S94" s="72">
        <f>SUM(L77:L94)</f>
        <v>730</v>
      </c>
      <c r="T94" s="67">
        <f>S94*0.1</f>
        <v>73</v>
      </c>
      <c r="U94" s="56" t="s">
        <v>28</v>
      </c>
      <c r="V94" s="57"/>
      <c r="W94" s="57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>
      <c r="A95" s="15">
        <f t="shared" si="13"/>
        <v>91</v>
      </c>
      <c r="B95" s="14">
        <f t="shared" si="10"/>
        <v>43940</v>
      </c>
      <c r="C95" s="58">
        <f t="shared" si="7"/>
        <v>3240</v>
      </c>
      <c r="D95" s="15" t="s">
        <v>9</v>
      </c>
      <c r="E95" s="15"/>
      <c r="F95" s="32">
        <v>0</v>
      </c>
      <c r="G95" s="15" t="s">
        <v>5</v>
      </c>
      <c r="H95" s="58">
        <f t="shared" si="8"/>
        <v>0</v>
      </c>
      <c r="I95" s="19"/>
      <c r="J95" s="58">
        <f t="shared" si="11"/>
        <v>8.2000000000000455</v>
      </c>
      <c r="K95" s="19"/>
      <c r="L95" s="67">
        <f t="shared" si="9"/>
        <v>0</v>
      </c>
      <c r="M95" s="31"/>
      <c r="N95" s="51"/>
      <c r="O95" s="31"/>
      <c r="P95" s="68">
        <f t="shared" si="12"/>
        <v>0</v>
      </c>
      <c r="Q95" s="35"/>
      <c r="R95" s="15"/>
      <c r="S95" s="25"/>
      <c r="T95" s="15"/>
      <c r="U95" s="35"/>
      <c r="V95" s="15"/>
      <c r="W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>
      <c r="A96" s="15">
        <f t="shared" si="13"/>
        <v>92</v>
      </c>
      <c r="B96" s="14">
        <f t="shared" si="10"/>
        <v>43941</v>
      </c>
      <c r="C96" s="58">
        <f t="shared" si="7"/>
        <v>3240</v>
      </c>
      <c r="D96" s="15" t="s">
        <v>9</v>
      </c>
      <c r="E96" s="15"/>
      <c r="F96" s="32">
        <v>0.02</v>
      </c>
      <c r="G96" s="15" t="s">
        <v>5</v>
      </c>
      <c r="H96" s="58">
        <f t="shared" si="8"/>
        <v>64.8</v>
      </c>
      <c r="I96" s="19"/>
      <c r="J96" s="58">
        <f t="shared" si="11"/>
        <v>73.000000000000043</v>
      </c>
      <c r="K96" s="19"/>
      <c r="L96" s="67">
        <f t="shared" si="9"/>
        <v>70</v>
      </c>
      <c r="M96" s="31"/>
      <c r="N96" s="51"/>
      <c r="O96" s="31"/>
      <c r="P96" s="68">
        <f t="shared" si="12"/>
        <v>70</v>
      </c>
      <c r="Q96" s="15"/>
      <c r="R96" s="15"/>
      <c r="S96" s="25"/>
      <c r="T96" s="15"/>
      <c r="U96" s="15"/>
      <c r="V96" s="15"/>
      <c r="W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>
      <c r="A97" s="15">
        <f t="shared" si="13"/>
        <v>93</v>
      </c>
      <c r="B97" s="14">
        <f t="shared" si="10"/>
        <v>43942</v>
      </c>
      <c r="C97" s="58">
        <f t="shared" si="7"/>
        <v>3310</v>
      </c>
      <c r="D97" s="15" t="s">
        <v>9</v>
      </c>
      <c r="E97" s="15"/>
      <c r="F97" s="32">
        <v>0.02</v>
      </c>
      <c r="G97" s="15" t="s">
        <v>5</v>
      </c>
      <c r="H97" s="58">
        <f t="shared" si="8"/>
        <v>66.2</v>
      </c>
      <c r="I97" s="19"/>
      <c r="J97" s="58">
        <f t="shared" si="11"/>
        <v>69.200000000000045</v>
      </c>
      <c r="K97" s="19"/>
      <c r="L97" s="67">
        <f t="shared" si="9"/>
        <v>60</v>
      </c>
      <c r="M97" s="31"/>
      <c r="N97" s="51"/>
      <c r="O97" s="31"/>
      <c r="P97" s="68">
        <f t="shared" si="12"/>
        <v>60</v>
      </c>
      <c r="Q97" s="15"/>
      <c r="R97" s="15"/>
      <c r="S97" s="25"/>
      <c r="T97" s="15"/>
      <c r="U97" s="15"/>
      <c r="V97" s="15"/>
      <c r="W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>
      <c r="A98" s="15">
        <f t="shared" si="13"/>
        <v>94</v>
      </c>
      <c r="B98" s="14">
        <f t="shared" si="10"/>
        <v>43943</v>
      </c>
      <c r="C98" s="58">
        <f t="shared" si="7"/>
        <v>3370</v>
      </c>
      <c r="D98" s="15" t="s">
        <v>9</v>
      </c>
      <c r="E98" s="15"/>
      <c r="F98" s="32">
        <v>0.02</v>
      </c>
      <c r="G98" s="15" t="s">
        <v>5</v>
      </c>
      <c r="H98" s="58">
        <f t="shared" si="8"/>
        <v>67.400000000000006</v>
      </c>
      <c r="I98" s="19"/>
      <c r="J98" s="58">
        <f t="shared" si="11"/>
        <v>76.600000000000051</v>
      </c>
      <c r="K98" s="19"/>
      <c r="L98" s="67">
        <f t="shared" si="9"/>
        <v>70</v>
      </c>
      <c r="M98" s="31"/>
      <c r="N98" s="51"/>
      <c r="O98" s="31"/>
      <c r="P98" s="68">
        <f t="shared" si="12"/>
        <v>70</v>
      </c>
      <c r="Q98" s="15"/>
      <c r="R98" s="15"/>
      <c r="S98" s="25"/>
      <c r="T98" s="15"/>
      <c r="U98" s="15"/>
      <c r="V98" s="15"/>
      <c r="W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>
      <c r="A99" s="15">
        <f t="shared" si="13"/>
        <v>95</v>
      </c>
      <c r="B99" s="14">
        <f t="shared" si="10"/>
        <v>43944</v>
      </c>
      <c r="C99" s="58">
        <f t="shared" si="7"/>
        <v>3440</v>
      </c>
      <c r="D99" s="15" t="s">
        <v>9</v>
      </c>
      <c r="E99" s="15"/>
      <c r="F99" s="32">
        <v>0.02</v>
      </c>
      <c r="G99" s="15" t="s">
        <v>5</v>
      </c>
      <c r="H99" s="58">
        <f t="shared" si="8"/>
        <v>68.8</v>
      </c>
      <c r="I99" s="19"/>
      <c r="J99" s="58">
        <f t="shared" si="11"/>
        <v>75.400000000000048</v>
      </c>
      <c r="K99" s="19"/>
      <c r="L99" s="67">
        <f t="shared" si="9"/>
        <v>70</v>
      </c>
      <c r="M99" s="31"/>
      <c r="N99" s="51"/>
      <c r="O99" s="31"/>
      <c r="P99" s="68">
        <f t="shared" si="12"/>
        <v>70</v>
      </c>
      <c r="Q99" s="66"/>
      <c r="R99" s="15"/>
      <c r="S99" s="25"/>
      <c r="T99" s="15"/>
      <c r="U99" s="66"/>
      <c r="V99" s="15"/>
      <c r="W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>
      <c r="A100" s="15">
        <f t="shared" si="13"/>
        <v>96</v>
      </c>
      <c r="B100" s="14">
        <f t="shared" si="10"/>
        <v>43945</v>
      </c>
      <c r="C100" s="58">
        <f t="shared" si="7"/>
        <v>3510</v>
      </c>
      <c r="D100" s="15" t="s">
        <v>9</v>
      </c>
      <c r="E100" s="15"/>
      <c r="F100" s="32">
        <v>0.02</v>
      </c>
      <c r="G100" s="15" t="s">
        <v>5</v>
      </c>
      <c r="H100" s="58">
        <f t="shared" si="8"/>
        <v>70.2</v>
      </c>
      <c r="I100" s="19"/>
      <c r="J100" s="58">
        <f t="shared" si="11"/>
        <v>75.600000000000051</v>
      </c>
      <c r="K100" s="19"/>
      <c r="L100" s="67">
        <f t="shared" si="9"/>
        <v>70</v>
      </c>
      <c r="M100" s="31"/>
      <c r="N100" s="51"/>
      <c r="O100" s="31"/>
      <c r="P100" s="68">
        <f t="shared" si="12"/>
        <v>70</v>
      </c>
      <c r="Q100" s="57"/>
      <c r="R100" s="15"/>
      <c r="S100" s="25"/>
      <c r="T100" s="15"/>
      <c r="U100" s="76"/>
      <c r="V100" s="15"/>
      <c r="W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>
      <c r="A101" s="15">
        <f t="shared" si="13"/>
        <v>97</v>
      </c>
      <c r="B101" s="14">
        <f t="shared" si="10"/>
        <v>43946</v>
      </c>
      <c r="C101" s="58">
        <f t="shared" si="7"/>
        <v>3580</v>
      </c>
      <c r="D101" s="15" t="s">
        <v>9</v>
      </c>
      <c r="E101" s="15"/>
      <c r="F101" s="32">
        <v>0</v>
      </c>
      <c r="G101" s="15" t="s">
        <v>5</v>
      </c>
      <c r="H101" s="58">
        <f t="shared" si="8"/>
        <v>0</v>
      </c>
      <c r="I101" s="19"/>
      <c r="J101" s="58">
        <f t="shared" si="11"/>
        <v>5.6000000000000512</v>
      </c>
      <c r="K101" s="19"/>
      <c r="L101" s="67">
        <f t="shared" si="9"/>
        <v>0</v>
      </c>
      <c r="M101" s="31"/>
      <c r="N101" s="40"/>
      <c r="O101" s="31"/>
      <c r="P101" s="68">
        <f t="shared" si="12"/>
        <v>0</v>
      </c>
      <c r="Q101" s="56"/>
      <c r="R101" s="35"/>
      <c r="S101" s="35"/>
      <c r="T101" s="36"/>
      <c r="U101" s="56"/>
      <c r="V101" s="57"/>
      <c r="W101" s="57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>
      <c r="A102" s="15">
        <f t="shared" si="13"/>
        <v>98</v>
      </c>
      <c r="B102" s="14">
        <f t="shared" si="10"/>
        <v>43947</v>
      </c>
      <c r="C102" s="58">
        <f t="shared" si="7"/>
        <v>3580</v>
      </c>
      <c r="D102" s="15" t="s">
        <v>9</v>
      </c>
      <c r="E102" s="15"/>
      <c r="F102" s="32">
        <v>0</v>
      </c>
      <c r="G102" s="15" t="s">
        <v>5</v>
      </c>
      <c r="H102" s="58">
        <f t="shared" si="8"/>
        <v>0</v>
      </c>
      <c r="I102" s="19"/>
      <c r="J102" s="58">
        <f t="shared" si="11"/>
        <v>5.6000000000000512</v>
      </c>
      <c r="K102" s="19"/>
      <c r="L102" s="67">
        <f t="shared" si="9"/>
        <v>0</v>
      </c>
      <c r="M102" s="31"/>
      <c r="N102" s="51"/>
      <c r="O102" s="31"/>
      <c r="P102" s="68">
        <f t="shared" si="12"/>
        <v>0</v>
      </c>
      <c r="Q102" s="35"/>
      <c r="R102" s="15"/>
      <c r="S102" s="25"/>
      <c r="T102" s="15"/>
      <c r="U102" s="35"/>
      <c r="V102" s="15"/>
      <c r="W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>
      <c r="A103" s="15">
        <f t="shared" si="13"/>
        <v>99</v>
      </c>
      <c r="B103" s="14">
        <f t="shared" si="10"/>
        <v>43948</v>
      </c>
      <c r="C103" s="58">
        <f t="shared" si="7"/>
        <v>3580</v>
      </c>
      <c r="D103" s="15" t="s">
        <v>9</v>
      </c>
      <c r="E103" s="15"/>
      <c r="F103" s="32">
        <v>0.02</v>
      </c>
      <c r="G103" s="15" t="s">
        <v>5</v>
      </c>
      <c r="H103" s="58">
        <f t="shared" si="8"/>
        <v>71.600000000000009</v>
      </c>
      <c r="I103" s="19"/>
      <c r="J103" s="58">
        <f t="shared" si="11"/>
        <v>77.20000000000006</v>
      </c>
      <c r="K103" s="19"/>
      <c r="L103" s="67">
        <f t="shared" si="9"/>
        <v>70</v>
      </c>
      <c r="M103" s="31"/>
      <c r="N103" s="51"/>
      <c r="O103" s="31"/>
      <c r="P103" s="68">
        <f t="shared" si="12"/>
        <v>70</v>
      </c>
      <c r="Q103" s="15"/>
      <c r="R103" s="15"/>
      <c r="S103" s="25"/>
      <c r="T103" s="15"/>
      <c r="U103" s="15"/>
      <c r="V103" s="15"/>
      <c r="W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>
      <c r="A104" s="15">
        <f t="shared" si="13"/>
        <v>100</v>
      </c>
      <c r="B104" s="14">
        <f t="shared" si="10"/>
        <v>43949</v>
      </c>
      <c r="C104" s="58">
        <f t="shared" si="7"/>
        <v>3650</v>
      </c>
      <c r="D104" s="15" t="s">
        <v>9</v>
      </c>
      <c r="E104" s="15"/>
      <c r="F104" s="32">
        <v>0.02</v>
      </c>
      <c r="G104" s="15" t="s">
        <v>5</v>
      </c>
      <c r="H104" s="58">
        <f t="shared" si="8"/>
        <v>73</v>
      </c>
      <c r="I104" s="19"/>
      <c r="J104" s="58">
        <f t="shared" si="11"/>
        <v>80.20000000000006</v>
      </c>
      <c r="K104" s="19"/>
      <c r="L104" s="67">
        <f t="shared" si="9"/>
        <v>80</v>
      </c>
      <c r="M104" s="31"/>
      <c r="N104" s="39"/>
      <c r="O104" s="31"/>
      <c r="P104" s="68">
        <f t="shared" si="12"/>
        <v>80</v>
      </c>
      <c r="Q104" s="15"/>
      <c r="R104" s="15"/>
      <c r="S104" s="15"/>
      <c r="T104" s="18"/>
      <c r="U104" s="15"/>
      <c r="V104" s="15"/>
      <c r="W104" s="15"/>
      <c r="Y104" s="19"/>
      <c r="Z104" s="15"/>
      <c r="AA104" s="15"/>
      <c r="AB104" s="15"/>
      <c r="AC104" s="15"/>
      <c r="AD104" s="15"/>
      <c r="AE104" s="15"/>
      <c r="AF104" s="15"/>
      <c r="AG104" s="15"/>
    </row>
    <row r="105" spans="1:33">
      <c r="A105" s="15">
        <f t="shared" si="13"/>
        <v>101</v>
      </c>
      <c r="B105" s="14">
        <f t="shared" si="10"/>
        <v>43950</v>
      </c>
      <c r="C105" s="58">
        <f t="shared" si="7"/>
        <v>3730</v>
      </c>
      <c r="D105" s="15" t="s">
        <v>9</v>
      </c>
      <c r="E105" s="15"/>
      <c r="F105" s="32">
        <v>0.02</v>
      </c>
      <c r="G105" s="15" t="s">
        <v>5</v>
      </c>
      <c r="H105" s="58">
        <f t="shared" ref="H105:H114" si="14">(C105*F105)*0.7</f>
        <v>52.220000000000006</v>
      </c>
      <c r="I105" s="19"/>
      <c r="J105" s="58">
        <f t="shared" si="11"/>
        <v>52.420000000000066</v>
      </c>
      <c r="K105" s="19"/>
      <c r="L105" s="67">
        <f t="shared" si="9"/>
        <v>50</v>
      </c>
      <c r="M105" s="31"/>
      <c r="N105" s="39"/>
      <c r="O105" s="31"/>
      <c r="P105" s="68">
        <f t="shared" si="12"/>
        <v>50</v>
      </c>
      <c r="Q105" s="15"/>
      <c r="R105" s="15"/>
      <c r="S105" s="15"/>
      <c r="T105" s="18"/>
      <c r="U105" s="15"/>
      <c r="V105" s="15"/>
      <c r="W105" s="15"/>
      <c r="Y105" s="19"/>
      <c r="Z105" s="15"/>
      <c r="AA105" s="15"/>
      <c r="AB105" s="15"/>
      <c r="AC105" s="15"/>
      <c r="AD105" s="15"/>
      <c r="AE105" s="15"/>
      <c r="AF105" s="15"/>
      <c r="AG105" s="15"/>
    </row>
    <row r="106" spans="1:33">
      <c r="A106" s="15">
        <f t="shared" si="13"/>
        <v>102</v>
      </c>
      <c r="B106" s="14">
        <f t="shared" si="10"/>
        <v>43951</v>
      </c>
      <c r="C106" s="58">
        <f t="shared" si="7"/>
        <v>3780</v>
      </c>
      <c r="D106" s="15" t="s">
        <v>9</v>
      </c>
      <c r="E106" s="15"/>
      <c r="F106" s="32">
        <v>0.02</v>
      </c>
      <c r="G106" s="15" t="s">
        <v>5</v>
      </c>
      <c r="H106" s="58">
        <f t="shared" si="14"/>
        <v>52.92</v>
      </c>
      <c r="I106" s="19"/>
      <c r="J106" s="58">
        <f t="shared" si="11"/>
        <v>55.340000000000067</v>
      </c>
      <c r="K106" s="19"/>
      <c r="L106" s="67">
        <f t="shared" si="9"/>
        <v>50</v>
      </c>
      <c r="M106" s="31"/>
      <c r="N106" s="39"/>
      <c r="O106" s="31"/>
      <c r="P106" s="68">
        <f t="shared" si="12"/>
        <v>50</v>
      </c>
      <c r="Q106" s="66"/>
      <c r="R106" s="57"/>
      <c r="S106" s="57"/>
      <c r="T106" s="18"/>
      <c r="U106" s="66"/>
      <c r="V106" s="15"/>
      <c r="W106" s="15"/>
      <c r="Y106" s="19"/>
      <c r="Z106" s="15"/>
      <c r="AA106" s="15"/>
      <c r="AB106" s="15"/>
      <c r="AC106" s="15"/>
      <c r="AD106" s="15"/>
      <c r="AE106" s="15"/>
      <c r="AF106" s="15"/>
      <c r="AG106" s="15"/>
    </row>
    <row r="107" spans="1:33">
      <c r="A107" s="15">
        <f t="shared" si="13"/>
        <v>103</v>
      </c>
      <c r="B107" s="14">
        <f t="shared" si="10"/>
        <v>43952</v>
      </c>
      <c r="C107" s="58">
        <f t="shared" si="7"/>
        <v>3830</v>
      </c>
      <c r="D107" s="15" t="s">
        <v>9</v>
      </c>
      <c r="E107" s="15"/>
      <c r="F107" s="32">
        <v>0.02</v>
      </c>
      <c r="G107" s="15" t="s">
        <v>5</v>
      </c>
      <c r="H107" s="58">
        <f t="shared" si="14"/>
        <v>53.620000000000005</v>
      </c>
      <c r="I107" s="19"/>
      <c r="J107" s="58">
        <f t="shared" si="11"/>
        <v>58.960000000000072</v>
      </c>
      <c r="K107" s="19"/>
      <c r="L107" s="67">
        <f t="shared" si="9"/>
        <v>50</v>
      </c>
      <c r="M107" s="31"/>
      <c r="N107" s="39"/>
      <c r="O107" s="31"/>
      <c r="P107" s="68">
        <f t="shared" si="12"/>
        <v>50</v>
      </c>
      <c r="Q107" s="57"/>
      <c r="R107" s="57"/>
      <c r="S107" s="38"/>
      <c r="T107" s="15"/>
      <c r="U107" s="76"/>
      <c r="V107" s="15"/>
      <c r="W107" s="15"/>
      <c r="Y107" s="19"/>
      <c r="Z107" s="15"/>
      <c r="AA107" s="15"/>
      <c r="AB107" s="15"/>
      <c r="AC107" s="15"/>
      <c r="AD107" s="15"/>
      <c r="AE107" s="15"/>
      <c r="AF107" s="15"/>
      <c r="AG107" s="15"/>
    </row>
    <row r="108" spans="1:33">
      <c r="A108" s="15">
        <f t="shared" si="13"/>
        <v>104</v>
      </c>
      <c r="B108" s="14">
        <f t="shared" si="10"/>
        <v>43953</v>
      </c>
      <c r="C108" s="58">
        <f t="shared" si="7"/>
        <v>3880</v>
      </c>
      <c r="D108" s="15" t="s">
        <v>9</v>
      </c>
      <c r="E108" s="15"/>
      <c r="F108" s="32">
        <v>0</v>
      </c>
      <c r="G108" s="15" t="s">
        <v>5</v>
      </c>
      <c r="H108" s="58">
        <f t="shared" si="14"/>
        <v>0</v>
      </c>
      <c r="I108" s="19"/>
      <c r="J108" s="58">
        <f t="shared" si="11"/>
        <v>8.9600000000000719</v>
      </c>
      <c r="K108" s="19"/>
      <c r="L108" s="67">
        <f t="shared" si="9"/>
        <v>0</v>
      </c>
      <c r="M108" s="31"/>
      <c r="N108" s="39"/>
      <c r="O108" s="31"/>
      <c r="P108" s="68">
        <f t="shared" si="12"/>
        <v>0</v>
      </c>
      <c r="Q108" s="56"/>
      <c r="R108" s="35"/>
      <c r="S108" s="35"/>
      <c r="T108" s="36"/>
      <c r="U108" s="56"/>
      <c r="V108" s="57"/>
      <c r="W108" s="57"/>
      <c r="Y108" s="19"/>
      <c r="Z108" s="15"/>
      <c r="AA108" s="15"/>
      <c r="AB108" s="15"/>
      <c r="AC108" s="15"/>
      <c r="AD108" s="15"/>
      <c r="AE108" s="15"/>
      <c r="AF108" s="15"/>
      <c r="AG108" s="15"/>
    </row>
    <row r="109" spans="1:33">
      <c r="A109" s="15">
        <f t="shared" si="13"/>
        <v>105</v>
      </c>
      <c r="B109" s="14">
        <f t="shared" si="10"/>
        <v>43954</v>
      </c>
      <c r="C109" s="58">
        <f t="shared" si="7"/>
        <v>3880</v>
      </c>
      <c r="D109" s="15" t="s">
        <v>9</v>
      </c>
      <c r="E109" s="15"/>
      <c r="F109" s="32">
        <v>0</v>
      </c>
      <c r="G109" s="15" t="s">
        <v>5</v>
      </c>
      <c r="H109" s="58">
        <f t="shared" si="14"/>
        <v>0</v>
      </c>
      <c r="I109" s="19"/>
      <c r="J109" s="58">
        <f t="shared" si="11"/>
        <v>8.9600000000000719</v>
      </c>
      <c r="K109" s="19"/>
      <c r="L109" s="67">
        <f t="shared" si="9"/>
        <v>0</v>
      </c>
      <c r="M109" s="31"/>
      <c r="N109" s="39"/>
      <c r="O109" s="31"/>
      <c r="P109" s="68">
        <f t="shared" si="12"/>
        <v>0</v>
      </c>
      <c r="Q109" s="35"/>
      <c r="R109" s="15"/>
      <c r="S109" s="25"/>
      <c r="T109" s="15"/>
      <c r="U109" s="35"/>
      <c r="V109" s="15"/>
      <c r="W109" s="15"/>
      <c r="Y109" s="19"/>
      <c r="Z109" s="15"/>
      <c r="AA109" s="15"/>
      <c r="AB109" s="15"/>
      <c r="AC109" s="15"/>
      <c r="AD109" s="15"/>
      <c r="AE109" s="15"/>
      <c r="AF109" s="15"/>
      <c r="AG109" s="15"/>
    </row>
    <row r="110" spans="1:33">
      <c r="A110" s="15">
        <f t="shared" si="13"/>
        <v>106</v>
      </c>
      <c r="B110" s="14">
        <f t="shared" si="10"/>
        <v>43955</v>
      </c>
      <c r="C110" s="58">
        <f t="shared" si="7"/>
        <v>3880</v>
      </c>
      <c r="D110" s="15" t="s">
        <v>9</v>
      </c>
      <c r="E110" s="15"/>
      <c r="F110" s="32">
        <v>0.02</v>
      </c>
      <c r="G110" s="15" t="s">
        <v>5</v>
      </c>
      <c r="H110" s="58">
        <f t="shared" si="14"/>
        <v>54.32</v>
      </c>
      <c r="I110" s="19"/>
      <c r="J110" s="58">
        <f t="shared" si="11"/>
        <v>63.280000000000072</v>
      </c>
      <c r="K110" s="19"/>
      <c r="L110" s="67">
        <f t="shared" si="9"/>
        <v>60</v>
      </c>
      <c r="M110" s="31"/>
      <c r="N110" s="39"/>
      <c r="O110" s="31"/>
      <c r="P110" s="68">
        <f t="shared" si="12"/>
        <v>60</v>
      </c>
      <c r="Q110" s="15"/>
      <c r="R110" s="15"/>
      <c r="S110" s="15"/>
      <c r="T110" s="18"/>
      <c r="U110" s="15"/>
      <c r="V110" s="15"/>
      <c r="W110" s="15"/>
      <c r="Y110" s="19"/>
      <c r="Z110" s="15"/>
      <c r="AA110" s="15"/>
      <c r="AB110" s="15"/>
      <c r="AC110" s="15"/>
      <c r="AD110" s="15"/>
      <c r="AE110" s="15"/>
      <c r="AF110" s="15"/>
      <c r="AG110" s="15"/>
    </row>
    <row r="111" spans="1:33">
      <c r="A111" s="15">
        <f t="shared" si="13"/>
        <v>107</v>
      </c>
      <c r="B111" s="14">
        <f t="shared" si="10"/>
        <v>43956</v>
      </c>
      <c r="C111" s="58">
        <f t="shared" si="7"/>
        <v>3940</v>
      </c>
      <c r="D111" s="15" t="s">
        <v>9</v>
      </c>
      <c r="E111" s="15"/>
      <c r="F111" s="32">
        <v>0.02</v>
      </c>
      <c r="G111" s="15" t="s">
        <v>5</v>
      </c>
      <c r="H111" s="58">
        <f t="shared" si="14"/>
        <v>55.16</v>
      </c>
      <c r="I111" s="19"/>
      <c r="J111" s="58">
        <f t="shared" si="11"/>
        <v>58.440000000000069</v>
      </c>
      <c r="K111" s="19"/>
      <c r="L111" s="67">
        <f t="shared" si="9"/>
        <v>50</v>
      </c>
      <c r="M111" s="31"/>
      <c r="N111" s="39"/>
      <c r="O111" s="31"/>
      <c r="P111" s="68">
        <f t="shared" si="12"/>
        <v>50</v>
      </c>
      <c r="Q111" s="15"/>
      <c r="R111" s="15"/>
      <c r="S111" s="15"/>
      <c r="T111" s="18"/>
      <c r="U111" s="15"/>
      <c r="V111" s="15"/>
      <c r="W111" s="15"/>
      <c r="Y111" s="19"/>
      <c r="Z111" s="15"/>
      <c r="AA111" s="15"/>
      <c r="AB111" s="15"/>
      <c r="AC111" s="15"/>
      <c r="AD111" s="15"/>
      <c r="AE111" s="15"/>
      <c r="AF111" s="15"/>
      <c r="AG111" s="15"/>
    </row>
    <row r="112" spans="1:33">
      <c r="A112" s="15">
        <f t="shared" si="13"/>
        <v>108</v>
      </c>
      <c r="B112" s="14">
        <f t="shared" si="10"/>
        <v>43957</v>
      </c>
      <c r="C112" s="58">
        <f t="shared" si="7"/>
        <v>3990</v>
      </c>
      <c r="D112" s="15" t="s">
        <v>9</v>
      </c>
      <c r="E112" s="15"/>
      <c r="F112" s="32">
        <v>0.02</v>
      </c>
      <c r="G112" s="15" t="s">
        <v>5</v>
      </c>
      <c r="H112" s="58">
        <f t="shared" si="14"/>
        <v>55.859999999999992</v>
      </c>
      <c r="I112" s="19"/>
      <c r="J112" s="58">
        <f t="shared" si="11"/>
        <v>64.300000000000068</v>
      </c>
      <c r="K112" s="19"/>
      <c r="L112" s="67">
        <f t="shared" si="9"/>
        <v>60</v>
      </c>
      <c r="M112" s="31"/>
      <c r="N112" s="39"/>
      <c r="O112" s="31"/>
      <c r="P112" s="68">
        <f t="shared" si="12"/>
        <v>60</v>
      </c>
      <c r="Q112" s="15"/>
      <c r="R112" s="15"/>
      <c r="S112" s="15"/>
      <c r="T112" s="18"/>
      <c r="U112" s="15"/>
      <c r="V112" s="15"/>
      <c r="W112" s="15"/>
      <c r="Y112" s="19"/>
      <c r="Z112" s="15"/>
      <c r="AA112" s="15"/>
      <c r="AB112" s="15"/>
      <c r="AC112" s="15"/>
      <c r="AD112" s="15"/>
      <c r="AE112" s="15"/>
      <c r="AF112" s="15"/>
      <c r="AG112" s="15"/>
    </row>
    <row r="113" spans="1:33">
      <c r="A113" s="15">
        <f t="shared" si="13"/>
        <v>109</v>
      </c>
      <c r="B113" s="14">
        <f t="shared" si="10"/>
        <v>43958</v>
      </c>
      <c r="C113" s="58">
        <f t="shared" si="7"/>
        <v>4050</v>
      </c>
      <c r="D113" s="15" t="s">
        <v>9</v>
      </c>
      <c r="E113" s="15"/>
      <c r="F113" s="32">
        <v>0.02</v>
      </c>
      <c r="G113" s="15" t="s">
        <v>5</v>
      </c>
      <c r="H113" s="58">
        <f t="shared" si="14"/>
        <v>56.699999999999996</v>
      </c>
      <c r="I113" s="19"/>
      <c r="J113" s="58">
        <f t="shared" si="11"/>
        <v>61.000000000000064</v>
      </c>
      <c r="K113" s="19"/>
      <c r="L113" s="67">
        <f t="shared" si="9"/>
        <v>60</v>
      </c>
      <c r="M113" s="31"/>
      <c r="N113" s="39"/>
      <c r="O113" s="31"/>
      <c r="P113" s="68">
        <f t="shared" si="12"/>
        <v>60</v>
      </c>
      <c r="Q113" s="66"/>
      <c r="R113" s="57"/>
      <c r="S113" s="57"/>
      <c r="T113" s="18"/>
      <c r="U113" s="66"/>
      <c r="V113" s="15"/>
      <c r="W113" s="15"/>
      <c r="Y113" s="19"/>
      <c r="Z113" s="15"/>
      <c r="AA113" s="15"/>
      <c r="AB113" s="15"/>
      <c r="AC113" s="15"/>
      <c r="AD113" s="15"/>
      <c r="AE113" s="15"/>
      <c r="AF113" s="15"/>
      <c r="AG113" s="15"/>
    </row>
    <row r="114" spans="1:33">
      <c r="A114" s="15">
        <f t="shared" si="13"/>
        <v>110</v>
      </c>
      <c r="B114" s="14">
        <f t="shared" si="10"/>
        <v>43959</v>
      </c>
      <c r="C114" s="58">
        <f t="shared" si="7"/>
        <v>4110</v>
      </c>
      <c r="D114" s="15" t="s">
        <v>9</v>
      </c>
      <c r="E114" s="15"/>
      <c r="F114" s="32">
        <v>0.02</v>
      </c>
      <c r="G114" s="15" t="s">
        <v>5</v>
      </c>
      <c r="H114" s="58">
        <f t="shared" si="14"/>
        <v>57.54</v>
      </c>
      <c r="I114" s="19"/>
      <c r="J114" s="58">
        <f t="shared" si="11"/>
        <v>58.540000000000063</v>
      </c>
      <c r="K114" s="19"/>
      <c r="L114" s="67">
        <f t="shared" si="9"/>
        <v>50</v>
      </c>
      <c r="M114" s="31"/>
      <c r="N114" s="39"/>
      <c r="O114" s="31"/>
      <c r="P114" s="68">
        <f t="shared" si="12"/>
        <v>50</v>
      </c>
      <c r="Q114" s="57"/>
      <c r="R114" s="57"/>
      <c r="S114" s="38"/>
      <c r="T114" s="15"/>
      <c r="U114" s="76"/>
      <c r="V114" s="15"/>
      <c r="W114" s="15"/>
      <c r="Y114" s="19"/>
      <c r="Z114" s="15"/>
      <c r="AA114" s="15"/>
      <c r="AB114" s="15"/>
      <c r="AC114" s="15"/>
      <c r="AD114" s="15"/>
      <c r="AE114" s="15"/>
      <c r="AF114" s="15"/>
      <c r="AG114" s="15"/>
    </row>
    <row r="115" spans="1:33">
      <c r="A115" s="15">
        <f t="shared" ref="A115:A178" si="15">+A114+1</f>
        <v>111</v>
      </c>
      <c r="B115" s="14">
        <f t="shared" ref="B115:B178" si="16">+B114+1</f>
        <v>43960</v>
      </c>
      <c r="C115" s="58">
        <f t="shared" ref="C115:C178" si="17">C114+L114+O114-M114</f>
        <v>4160</v>
      </c>
      <c r="D115" s="15" t="s">
        <v>9</v>
      </c>
      <c r="E115" s="15"/>
      <c r="F115" s="32">
        <v>0.02</v>
      </c>
      <c r="G115" s="15" t="s">
        <v>5</v>
      </c>
      <c r="H115" s="58">
        <f t="shared" ref="H115:H178" si="18">(C115*F115)*0.7</f>
        <v>58.239999999999995</v>
      </c>
      <c r="I115" s="19"/>
      <c r="J115" s="58">
        <f t="shared" ref="J115:J178" si="19">(J114-L114)+H115-N114</f>
        <v>66.780000000000058</v>
      </c>
      <c r="K115" s="19"/>
      <c r="L115" s="67">
        <f t="shared" ref="L115:L178" si="20">+IF(J115&gt;$M$2,P115,0)</f>
        <v>60</v>
      </c>
      <c r="M115" s="31">
        <f>C5</f>
        <v>900</v>
      </c>
      <c r="N115" s="39"/>
      <c r="O115" s="31"/>
      <c r="P115" s="68">
        <f t="shared" ref="P115:P178" si="21">+ROUNDDOWN((J115/10),0)*10</f>
        <v>60</v>
      </c>
      <c r="Q115" s="65"/>
      <c r="R115" s="65"/>
      <c r="S115" s="15"/>
      <c r="T115" s="15"/>
      <c r="U115" s="76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spans="1:33">
      <c r="A116" s="15">
        <f t="shared" si="15"/>
        <v>112</v>
      </c>
      <c r="B116" s="14">
        <f t="shared" si="16"/>
        <v>43961</v>
      </c>
      <c r="C116" s="58">
        <f t="shared" si="17"/>
        <v>3320</v>
      </c>
      <c r="D116" s="15" t="s">
        <v>9</v>
      </c>
      <c r="E116" s="15"/>
      <c r="F116" s="32">
        <v>0.02</v>
      </c>
      <c r="G116" s="15" t="s">
        <v>5</v>
      </c>
      <c r="H116" s="58">
        <f t="shared" si="18"/>
        <v>46.480000000000004</v>
      </c>
      <c r="I116" s="19"/>
      <c r="J116" s="58">
        <f t="shared" si="19"/>
        <v>53.260000000000062</v>
      </c>
      <c r="K116" s="19"/>
      <c r="L116" s="67">
        <f t="shared" si="20"/>
        <v>50</v>
      </c>
      <c r="M116" s="31">
        <f>L6</f>
        <v>30</v>
      </c>
      <c r="N116" s="39"/>
      <c r="O116" s="31"/>
      <c r="P116" s="68">
        <f t="shared" si="21"/>
        <v>50</v>
      </c>
      <c r="Q116" s="65"/>
      <c r="R116" s="65"/>
      <c r="S116" s="15"/>
      <c r="T116" s="15"/>
      <c r="U116" s="76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spans="1:33">
      <c r="A117" s="15">
        <f t="shared" si="15"/>
        <v>113</v>
      </c>
      <c r="B117" s="14">
        <f t="shared" si="16"/>
        <v>43962</v>
      </c>
      <c r="C117" s="58">
        <f t="shared" si="17"/>
        <v>3340</v>
      </c>
      <c r="D117" s="15" t="s">
        <v>9</v>
      </c>
      <c r="E117" s="15"/>
      <c r="F117" s="32">
        <v>0.02</v>
      </c>
      <c r="G117" s="15" t="s">
        <v>5</v>
      </c>
      <c r="H117" s="58">
        <f t="shared" si="18"/>
        <v>46.76</v>
      </c>
      <c r="I117" s="19"/>
      <c r="J117" s="58">
        <f t="shared" si="19"/>
        <v>50.02000000000006</v>
      </c>
      <c r="K117" s="19"/>
      <c r="L117" s="67">
        <f t="shared" si="20"/>
        <v>50</v>
      </c>
      <c r="M117" s="31">
        <f t="shared" ref="M117:M180" si="22">L7</f>
        <v>20</v>
      </c>
      <c r="N117" s="39"/>
      <c r="O117" s="31"/>
      <c r="P117" s="68">
        <f t="shared" si="21"/>
        <v>50</v>
      </c>
      <c r="Q117" s="65"/>
      <c r="R117" s="65"/>
      <c r="S117" s="15"/>
      <c r="T117" s="15"/>
      <c r="U117" s="76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spans="1:33">
      <c r="A118" s="15">
        <f t="shared" si="15"/>
        <v>114</v>
      </c>
      <c r="B118" s="14">
        <f t="shared" si="16"/>
        <v>43963</v>
      </c>
      <c r="C118" s="58">
        <f t="shared" si="17"/>
        <v>3370</v>
      </c>
      <c r="D118" s="15" t="s">
        <v>9</v>
      </c>
      <c r="E118" s="15"/>
      <c r="F118" s="32">
        <v>0.02</v>
      </c>
      <c r="G118" s="15" t="s">
        <v>5</v>
      </c>
      <c r="H118" s="58">
        <f t="shared" si="18"/>
        <v>47.18</v>
      </c>
      <c r="I118" s="19"/>
      <c r="J118" s="58">
        <f t="shared" si="19"/>
        <v>47.20000000000006</v>
      </c>
      <c r="K118" s="19"/>
      <c r="L118" s="67">
        <f t="shared" si="20"/>
        <v>40</v>
      </c>
      <c r="M118" s="31">
        <f t="shared" si="22"/>
        <v>20</v>
      </c>
      <c r="N118" s="39"/>
      <c r="O118" s="31"/>
      <c r="P118" s="68">
        <f t="shared" si="21"/>
        <v>40</v>
      </c>
      <c r="Q118" s="65"/>
      <c r="R118" s="65"/>
      <c r="S118" s="15"/>
      <c r="T118" s="15"/>
      <c r="U118" s="76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spans="1:33">
      <c r="A119" s="15">
        <f t="shared" si="15"/>
        <v>115</v>
      </c>
      <c r="B119" s="14">
        <f t="shared" si="16"/>
        <v>43964</v>
      </c>
      <c r="C119" s="58">
        <f t="shared" si="17"/>
        <v>3390</v>
      </c>
      <c r="D119" s="15" t="s">
        <v>9</v>
      </c>
      <c r="E119" s="15"/>
      <c r="F119" s="32">
        <v>0.02</v>
      </c>
      <c r="G119" s="15" t="s">
        <v>5</v>
      </c>
      <c r="H119" s="58">
        <f t="shared" si="18"/>
        <v>47.459999999999994</v>
      </c>
      <c r="I119" s="19"/>
      <c r="J119" s="58">
        <f t="shared" si="19"/>
        <v>54.660000000000053</v>
      </c>
      <c r="K119" s="19"/>
      <c r="L119" s="67">
        <f t="shared" si="20"/>
        <v>50</v>
      </c>
      <c r="M119" s="31">
        <f t="shared" si="22"/>
        <v>20</v>
      </c>
      <c r="N119" s="39"/>
      <c r="O119" s="31"/>
      <c r="P119" s="68">
        <f t="shared" si="21"/>
        <v>50</v>
      </c>
      <c r="Q119" s="65"/>
      <c r="R119" s="65"/>
      <c r="S119" s="15"/>
      <c r="T119" s="15"/>
      <c r="U119" s="76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>
      <c r="A120" s="15">
        <f t="shared" si="15"/>
        <v>116</v>
      </c>
      <c r="B120" s="14">
        <f t="shared" si="16"/>
        <v>43965</v>
      </c>
      <c r="C120" s="58">
        <f t="shared" si="17"/>
        <v>3420</v>
      </c>
      <c r="D120" s="15" t="s">
        <v>9</v>
      </c>
      <c r="E120" s="15"/>
      <c r="F120" s="32">
        <v>0.02</v>
      </c>
      <c r="G120" s="15" t="s">
        <v>5</v>
      </c>
      <c r="H120" s="58">
        <f t="shared" si="18"/>
        <v>47.88</v>
      </c>
      <c r="I120" s="19"/>
      <c r="J120" s="58">
        <f t="shared" si="19"/>
        <v>52.540000000000056</v>
      </c>
      <c r="K120" s="19"/>
      <c r="L120" s="67">
        <f t="shared" si="20"/>
        <v>50</v>
      </c>
      <c r="M120" s="31">
        <f t="shared" si="22"/>
        <v>0</v>
      </c>
      <c r="N120" s="39"/>
      <c r="O120" s="31"/>
      <c r="P120" s="68">
        <f t="shared" si="21"/>
        <v>50</v>
      </c>
      <c r="Q120" s="65"/>
      <c r="R120" s="65"/>
      <c r="S120" s="15"/>
      <c r="T120" s="15"/>
      <c r="U120" s="76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>
      <c r="A121" s="15">
        <f t="shared" si="15"/>
        <v>117</v>
      </c>
      <c r="B121" s="14">
        <f t="shared" si="16"/>
        <v>43966</v>
      </c>
      <c r="C121" s="58">
        <f t="shared" si="17"/>
        <v>3470</v>
      </c>
      <c r="D121" s="15" t="s">
        <v>9</v>
      </c>
      <c r="E121" s="15"/>
      <c r="F121" s="32">
        <v>0.02</v>
      </c>
      <c r="G121" s="15" t="s">
        <v>5</v>
      </c>
      <c r="H121" s="58">
        <f t="shared" si="18"/>
        <v>48.58</v>
      </c>
      <c r="I121" s="19"/>
      <c r="J121" s="58">
        <f t="shared" si="19"/>
        <v>51.120000000000054</v>
      </c>
      <c r="K121" s="19"/>
      <c r="L121" s="67">
        <f t="shared" si="20"/>
        <v>50</v>
      </c>
      <c r="M121" s="31">
        <f t="shared" si="22"/>
        <v>0</v>
      </c>
      <c r="N121" s="39"/>
      <c r="O121" s="31"/>
      <c r="P121" s="68">
        <f t="shared" si="21"/>
        <v>50</v>
      </c>
      <c r="Q121" s="65"/>
      <c r="R121" s="65"/>
      <c r="S121" s="15"/>
      <c r="T121" s="15"/>
      <c r="U121" s="76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spans="1:33">
      <c r="A122" s="15">
        <f t="shared" si="15"/>
        <v>118</v>
      </c>
      <c r="B122" s="14">
        <f t="shared" si="16"/>
        <v>43967</v>
      </c>
      <c r="C122" s="58">
        <f t="shared" si="17"/>
        <v>3520</v>
      </c>
      <c r="D122" s="15" t="s">
        <v>9</v>
      </c>
      <c r="E122" s="15"/>
      <c r="F122" s="32">
        <v>0.02</v>
      </c>
      <c r="G122" s="15" t="s">
        <v>5</v>
      </c>
      <c r="H122" s="58">
        <f t="shared" si="18"/>
        <v>49.28</v>
      </c>
      <c r="I122" s="19"/>
      <c r="J122" s="58">
        <f t="shared" si="19"/>
        <v>50.400000000000055</v>
      </c>
      <c r="K122" s="19"/>
      <c r="L122" s="67">
        <f t="shared" si="20"/>
        <v>50</v>
      </c>
      <c r="M122" s="31">
        <f t="shared" si="22"/>
        <v>20</v>
      </c>
      <c r="N122" s="39"/>
      <c r="O122" s="31"/>
      <c r="P122" s="68">
        <f t="shared" si="21"/>
        <v>50</v>
      </c>
      <c r="Q122" s="65"/>
      <c r="R122" s="65"/>
      <c r="S122" s="15"/>
      <c r="T122" s="15"/>
      <c r="U122" s="76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>
      <c r="A123" s="15">
        <f t="shared" si="15"/>
        <v>119</v>
      </c>
      <c r="B123" s="14">
        <f t="shared" si="16"/>
        <v>43968</v>
      </c>
      <c r="C123" s="58">
        <f t="shared" si="17"/>
        <v>3550</v>
      </c>
      <c r="D123" s="15" t="s">
        <v>9</v>
      </c>
      <c r="E123" s="15"/>
      <c r="F123" s="32">
        <v>0.02</v>
      </c>
      <c r="G123" s="15" t="s">
        <v>5</v>
      </c>
      <c r="H123" s="58">
        <f t="shared" si="18"/>
        <v>49.699999999999996</v>
      </c>
      <c r="I123" s="19"/>
      <c r="J123" s="58">
        <f t="shared" si="19"/>
        <v>50.100000000000051</v>
      </c>
      <c r="K123" s="19"/>
      <c r="L123" s="67">
        <f t="shared" si="20"/>
        <v>50</v>
      </c>
      <c r="M123" s="31">
        <f t="shared" si="22"/>
        <v>20</v>
      </c>
      <c r="N123" s="39"/>
      <c r="O123" s="31"/>
      <c r="P123" s="68">
        <f t="shared" si="21"/>
        <v>50</v>
      </c>
      <c r="Q123" s="65"/>
      <c r="R123" s="65"/>
      <c r="S123" s="15"/>
      <c r="T123" s="15"/>
      <c r="U123" s="76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spans="1:33">
      <c r="A124" s="29">
        <f t="shared" si="15"/>
        <v>120</v>
      </c>
      <c r="B124" s="41">
        <f t="shared" si="16"/>
        <v>43969</v>
      </c>
      <c r="C124" s="60">
        <f t="shared" si="17"/>
        <v>3580</v>
      </c>
      <c r="D124" s="29" t="s">
        <v>9</v>
      </c>
      <c r="E124" s="29"/>
      <c r="F124" s="43">
        <v>0.02</v>
      </c>
      <c r="G124" s="29" t="s">
        <v>5</v>
      </c>
      <c r="H124" s="60">
        <f t="shared" si="18"/>
        <v>50.120000000000005</v>
      </c>
      <c r="I124" s="44"/>
      <c r="J124" s="60">
        <f t="shared" si="19"/>
        <v>50.220000000000056</v>
      </c>
      <c r="K124" s="44"/>
      <c r="L124" s="70">
        <f t="shared" si="20"/>
        <v>50</v>
      </c>
      <c r="M124" s="42">
        <f t="shared" si="22"/>
        <v>20</v>
      </c>
      <c r="N124" s="45"/>
      <c r="O124" s="42"/>
      <c r="P124" s="73">
        <f t="shared" si="21"/>
        <v>50</v>
      </c>
      <c r="Q124" s="74"/>
      <c r="R124" s="75">
        <f>SUM(M107:M124)</f>
        <v>1050</v>
      </c>
      <c r="S124" s="72">
        <f>SUM(L107:L124)</f>
        <v>830</v>
      </c>
      <c r="T124" s="67">
        <f>S124*0.1</f>
        <v>83</v>
      </c>
      <c r="U124" s="74" t="s">
        <v>29</v>
      </c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>
      <c r="A125" s="15">
        <f t="shared" si="15"/>
        <v>121</v>
      </c>
      <c r="B125" s="14">
        <f t="shared" si="16"/>
        <v>43970</v>
      </c>
      <c r="C125" s="58">
        <f t="shared" si="17"/>
        <v>3610</v>
      </c>
      <c r="D125" s="15" t="s">
        <v>9</v>
      </c>
      <c r="E125" s="15"/>
      <c r="F125" s="32">
        <v>0.02</v>
      </c>
      <c r="G125" s="15" t="s">
        <v>5</v>
      </c>
      <c r="H125" s="58">
        <f t="shared" si="18"/>
        <v>50.54</v>
      </c>
      <c r="I125" s="19"/>
      <c r="J125" s="58">
        <f t="shared" si="19"/>
        <v>50.760000000000055</v>
      </c>
      <c r="K125" s="19"/>
      <c r="L125" s="67">
        <f t="shared" si="20"/>
        <v>50</v>
      </c>
      <c r="M125" s="31">
        <f t="shared" si="22"/>
        <v>20</v>
      </c>
      <c r="N125" s="39"/>
      <c r="O125" s="31"/>
      <c r="P125" s="68">
        <f t="shared" si="21"/>
        <v>50</v>
      </c>
      <c r="Q125" s="65"/>
      <c r="R125" s="65"/>
      <c r="S125" s="15"/>
      <c r="T125" s="15"/>
      <c r="U125" s="76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>
      <c r="A126" s="15">
        <f t="shared" si="15"/>
        <v>122</v>
      </c>
      <c r="B126" s="14">
        <f t="shared" si="16"/>
        <v>43971</v>
      </c>
      <c r="C126" s="58">
        <f t="shared" si="17"/>
        <v>3640</v>
      </c>
      <c r="D126" s="15" t="s">
        <v>9</v>
      </c>
      <c r="E126" s="15"/>
      <c r="F126" s="32">
        <v>0.02</v>
      </c>
      <c r="G126" s="15" t="s">
        <v>5</v>
      </c>
      <c r="H126" s="58">
        <f t="shared" si="18"/>
        <v>50.959999999999994</v>
      </c>
      <c r="I126" s="19"/>
      <c r="J126" s="58">
        <f t="shared" si="19"/>
        <v>51.720000000000049</v>
      </c>
      <c r="K126" s="19"/>
      <c r="L126" s="67">
        <f t="shared" si="20"/>
        <v>50</v>
      </c>
      <c r="M126" s="31">
        <f t="shared" si="22"/>
        <v>20</v>
      </c>
      <c r="N126" s="39"/>
      <c r="O126" s="31"/>
      <c r="P126" s="68">
        <f t="shared" si="21"/>
        <v>50</v>
      </c>
      <c r="Q126" s="65"/>
      <c r="R126" s="65"/>
      <c r="S126" s="15"/>
      <c r="T126" s="15"/>
      <c r="U126" s="76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spans="1:33">
      <c r="A127" s="15">
        <f t="shared" si="15"/>
        <v>123</v>
      </c>
      <c r="B127" s="14">
        <f t="shared" si="16"/>
        <v>43972</v>
      </c>
      <c r="C127" s="58">
        <f t="shared" si="17"/>
        <v>3670</v>
      </c>
      <c r="D127" s="15" t="s">
        <v>9</v>
      </c>
      <c r="E127" s="15"/>
      <c r="F127" s="32">
        <v>0.02</v>
      </c>
      <c r="G127" s="15" t="s">
        <v>5</v>
      </c>
      <c r="H127" s="58">
        <f t="shared" si="18"/>
        <v>51.38</v>
      </c>
      <c r="I127" s="19"/>
      <c r="J127" s="58">
        <f t="shared" si="19"/>
        <v>53.100000000000051</v>
      </c>
      <c r="K127" s="19"/>
      <c r="L127" s="67">
        <f t="shared" si="20"/>
        <v>50</v>
      </c>
      <c r="M127" s="31">
        <f t="shared" si="22"/>
        <v>0</v>
      </c>
      <c r="N127" s="39"/>
      <c r="O127" s="31"/>
      <c r="P127" s="68">
        <f t="shared" si="21"/>
        <v>50</v>
      </c>
      <c r="Q127" s="65"/>
      <c r="R127" s="65"/>
      <c r="S127" s="15"/>
      <c r="T127" s="15"/>
      <c r="U127" s="76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spans="1:33">
      <c r="A128" s="15">
        <f t="shared" si="15"/>
        <v>124</v>
      </c>
      <c r="B128" s="14">
        <f t="shared" si="16"/>
        <v>43973</v>
      </c>
      <c r="C128" s="58">
        <f t="shared" si="17"/>
        <v>3720</v>
      </c>
      <c r="D128" s="15" t="s">
        <v>9</v>
      </c>
      <c r="E128" s="15"/>
      <c r="F128" s="32">
        <v>0.02</v>
      </c>
      <c r="G128" s="15" t="s">
        <v>5</v>
      </c>
      <c r="H128" s="58">
        <f t="shared" si="18"/>
        <v>52.08</v>
      </c>
      <c r="I128" s="19"/>
      <c r="J128" s="58">
        <f t="shared" si="19"/>
        <v>55.180000000000049</v>
      </c>
      <c r="K128" s="19"/>
      <c r="L128" s="67">
        <f t="shared" si="20"/>
        <v>50</v>
      </c>
      <c r="M128" s="31">
        <f t="shared" si="22"/>
        <v>0</v>
      </c>
      <c r="N128" s="39"/>
      <c r="O128" s="31"/>
      <c r="P128" s="68">
        <f t="shared" si="21"/>
        <v>50</v>
      </c>
      <c r="Q128" s="65"/>
      <c r="R128" s="65"/>
      <c r="S128" s="15"/>
      <c r="T128" s="15"/>
      <c r="U128" s="76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spans="1:33">
      <c r="A129" s="15">
        <f t="shared" si="15"/>
        <v>125</v>
      </c>
      <c r="B129" s="14">
        <f t="shared" si="16"/>
        <v>43974</v>
      </c>
      <c r="C129" s="58">
        <f t="shared" si="17"/>
        <v>3770</v>
      </c>
      <c r="D129" s="15" t="s">
        <v>9</v>
      </c>
      <c r="E129" s="15"/>
      <c r="F129" s="32">
        <v>0.02</v>
      </c>
      <c r="G129" s="15" t="s">
        <v>5</v>
      </c>
      <c r="H129" s="58">
        <f t="shared" si="18"/>
        <v>52.78</v>
      </c>
      <c r="I129" s="19"/>
      <c r="J129" s="58">
        <f t="shared" si="19"/>
        <v>57.960000000000051</v>
      </c>
      <c r="K129" s="19"/>
      <c r="L129" s="67">
        <f t="shared" si="20"/>
        <v>50</v>
      </c>
      <c r="M129" s="31">
        <f t="shared" si="22"/>
        <v>20</v>
      </c>
      <c r="N129" s="39"/>
      <c r="O129" s="31"/>
      <c r="P129" s="68">
        <f t="shared" si="21"/>
        <v>50</v>
      </c>
      <c r="Q129" s="65"/>
      <c r="R129" s="65"/>
      <c r="S129" s="15"/>
      <c r="T129" s="15"/>
      <c r="U129" s="76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>
      <c r="A130" s="15">
        <f t="shared" si="15"/>
        <v>126</v>
      </c>
      <c r="B130" s="14">
        <f t="shared" si="16"/>
        <v>43975</v>
      </c>
      <c r="C130" s="58">
        <f t="shared" si="17"/>
        <v>3800</v>
      </c>
      <c r="D130" s="15" t="s">
        <v>9</v>
      </c>
      <c r="E130" s="15"/>
      <c r="F130" s="32">
        <v>0.02</v>
      </c>
      <c r="G130" s="15" t="s">
        <v>5</v>
      </c>
      <c r="H130" s="58">
        <f t="shared" si="18"/>
        <v>53.199999999999996</v>
      </c>
      <c r="I130" s="19"/>
      <c r="J130" s="58">
        <f t="shared" si="19"/>
        <v>61.160000000000046</v>
      </c>
      <c r="K130" s="19"/>
      <c r="L130" s="67">
        <f t="shared" si="20"/>
        <v>60</v>
      </c>
      <c r="M130" s="31">
        <f t="shared" si="22"/>
        <v>30</v>
      </c>
      <c r="N130" s="39"/>
      <c r="O130" s="31"/>
      <c r="P130" s="68">
        <f t="shared" si="21"/>
        <v>60</v>
      </c>
      <c r="Q130" s="65"/>
      <c r="R130" s="65"/>
      <c r="S130" s="15"/>
      <c r="T130" s="15"/>
      <c r="U130" s="76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>
      <c r="A131" s="15">
        <f t="shared" si="15"/>
        <v>127</v>
      </c>
      <c r="B131" s="14">
        <f t="shared" si="16"/>
        <v>43976</v>
      </c>
      <c r="C131" s="58">
        <f t="shared" si="17"/>
        <v>3830</v>
      </c>
      <c r="D131" s="15" t="s">
        <v>9</v>
      </c>
      <c r="E131" s="15"/>
      <c r="F131" s="32">
        <v>0.02</v>
      </c>
      <c r="G131" s="15" t="s">
        <v>5</v>
      </c>
      <c r="H131" s="58">
        <f t="shared" si="18"/>
        <v>53.620000000000005</v>
      </c>
      <c r="I131" s="19"/>
      <c r="J131" s="58">
        <f t="shared" si="19"/>
        <v>54.780000000000051</v>
      </c>
      <c r="K131" s="19"/>
      <c r="L131" s="67">
        <f t="shared" si="20"/>
        <v>50</v>
      </c>
      <c r="M131" s="31">
        <f t="shared" si="22"/>
        <v>20</v>
      </c>
      <c r="N131" s="39"/>
      <c r="O131" s="31"/>
      <c r="P131" s="68">
        <f t="shared" si="21"/>
        <v>50</v>
      </c>
      <c r="Q131" s="65"/>
      <c r="R131" s="65"/>
      <c r="S131" s="15"/>
      <c r="T131" s="15"/>
      <c r="U131" s="76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spans="1:33">
      <c r="A132" s="15">
        <f t="shared" si="15"/>
        <v>128</v>
      </c>
      <c r="B132" s="14">
        <f t="shared" si="16"/>
        <v>43977</v>
      </c>
      <c r="C132" s="58">
        <f t="shared" si="17"/>
        <v>3860</v>
      </c>
      <c r="D132" s="15" t="s">
        <v>9</v>
      </c>
      <c r="E132" s="15"/>
      <c r="F132" s="32">
        <v>0.02</v>
      </c>
      <c r="G132" s="15" t="s">
        <v>5</v>
      </c>
      <c r="H132" s="58">
        <f t="shared" si="18"/>
        <v>54.04</v>
      </c>
      <c r="I132" s="19"/>
      <c r="J132" s="58">
        <f t="shared" si="19"/>
        <v>58.82000000000005</v>
      </c>
      <c r="K132" s="19"/>
      <c r="L132" s="67">
        <f t="shared" si="20"/>
        <v>50</v>
      </c>
      <c r="M132" s="31">
        <f t="shared" si="22"/>
        <v>20</v>
      </c>
      <c r="N132" s="39"/>
      <c r="O132" s="31"/>
      <c r="P132" s="68">
        <f t="shared" si="21"/>
        <v>50</v>
      </c>
      <c r="Q132" s="65"/>
      <c r="R132" s="65"/>
      <c r="S132" s="15"/>
      <c r="T132" s="15"/>
      <c r="U132" s="76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spans="1:33">
      <c r="A133" s="15">
        <f t="shared" si="15"/>
        <v>129</v>
      </c>
      <c r="B133" s="14">
        <f t="shared" si="16"/>
        <v>43978</v>
      </c>
      <c r="C133" s="58">
        <f t="shared" si="17"/>
        <v>3890</v>
      </c>
      <c r="D133" s="15" t="s">
        <v>9</v>
      </c>
      <c r="E133" s="15"/>
      <c r="F133" s="32">
        <v>0.02</v>
      </c>
      <c r="G133" s="15" t="s">
        <v>5</v>
      </c>
      <c r="H133" s="58">
        <f t="shared" si="18"/>
        <v>54.459999999999994</v>
      </c>
      <c r="I133" s="19"/>
      <c r="J133" s="58">
        <f t="shared" si="19"/>
        <v>63.280000000000044</v>
      </c>
      <c r="K133" s="19"/>
      <c r="L133" s="67">
        <f t="shared" si="20"/>
        <v>60</v>
      </c>
      <c r="M133" s="31">
        <f t="shared" si="22"/>
        <v>20</v>
      </c>
      <c r="N133" s="39"/>
      <c r="O133" s="31"/>
      <c r="P133" s="68">
        <f t="shared" si="21"/>
        <v>60</v>
      </c>
      <c r="Q133" s="65"/>
      <c r="R133" s="65"/>
      <c r="S133" s="15"/>
      <c r="T133" s="15"/>
      <c r="U133" s="76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spans="1:33">
      <c r="A134" s="15">
        <f t="shared" si="15"/>
        <v>130</v>
      </c>
      <c r="B134" s="14">
        <f t="shared" si="16"/>
        <v>43979</v>
      </c>
      <c r="C134" s="58">
        <f t="shared" si="17"/>
        <v>3930</v>
      </c>
      <c r="D134" s="15" t="s">
        <v>9</v>
      </c>
      <c r="E134" s="15"/>
      <c r="F134" s="32">
        <v>0.02</v>
      </c>
      <c r="G134" s="15" t="s">
        <v>5</v>
      </c>
      <c r="H134" s="58">
        <f t="shared" si="18"/>
        <v>55.02</v>
      </c>
      <c r="I134" s="19"/>
      <c r="J134" s="58">
        <f t="shared" si="19"/>
        <v>58.300000000000047</v>
      </c>
      <c r="K134" s="19"/>
      <c r="L134" s="67">
        <f t="shared" si="20"/>
        <v>50</v>
      </c>
      <c r="M134" s="31">
        <f t="shared" si="22"/>
        <v>0</v>
      </c>
      <c r="N134" s="39"/>
      <c r="O134" s="31"/>
      <c r="P134" s="68">
        <f t="shared" si="21"/>
        <v>50</v>
      </c>
      <c r="Q134" s="65"/>
      <c r="R134" s="65"/>
      <c r="S134" s="15"/>
      <c r="T134" s="15"/>
      <c r="U134" s="76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>
      <c r="A135" s="15">
        <f t="shared" si="15"/>
        <v>131</v>
      </c>
      <c r="B135" s="14">
        <f t="shared" si="16"/>
        <v>43980</v>
      </c>
      <c r="C135" s="58">
        <f t="shared" si="17"/>
        <v>3980</v>
      </c>
      <c r="D135" s="15" t="s">
        <v>9</v>
      </c>
      <c r="E135" s="15"/>
      <c r="F135" s="32">
        <v>0.02</v>
      </c>
      <c r="G135" s="15" t="s">
        <v>5</v>
      </c>
      <c r="H135" s="58">
        <f t="shared" si="18"/>
        <v>55.720000000000006</v>
      </c>
      <c r="I135" s="19"/>
      <c r="J135" s="58">
        <f t="shared" si="19"/>
        <v>64.020000000000053</v>
      </c>
      <c r="K135" s="19"/>
      <c r="L135" s="67">
        <f t="shared" si="20"/>
        <v>60</v>
      </c>
      <c r="M135" s="31">
        <f t="shared" si="22"/>
        <v>0</v>
      </c>
      <c r="N135" s="39"/>
      <c r="O135" s="31"/>
      <c r="P135" s="68">
        <f t="shared" si="21"/>
        <v>60</v>
      </c>
      <c r="Q135" s="65"/>
      <c r="R135" s="65"/>
      <c r="S135" s="15"/>
      <c r="T135" s="15"/>
      <c r="U135" s="76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>
      <c r="A136" s="15">
        <f t="shared" si="15"/>
        <v>132</v>
      </c>
      <c r="B136" s="14">
        <f t="shared" si="16"/>
        <v>43981</v>
      </c>
      <c r="C136" s="58">
        <f t="shared" si="17"/>
        <v>4040</v>
      </c>
      <c r="D136" s="15" t="s">
        <v>9</v>
      </c>
      <c r="E136" s="15"/>
      <c r="F136" s="32">
        <v>0.02</v>
      </c>
      <c r="G136" s="15" t="s">
        <v>5</v>
      </c>
      <c r="H136" s="58">
        <f t="shared" si="18"/>
        <v>56.559999999999995</v>
      </c>
      <c r="I136" s="19"/>
      <c r="J136" s="58">
        <f t="shared" si="19"/>
        <v>60.580000000000048</v>
      </c>
      <c r="K136" s="19"/>
      <c r="L136" s="67">
        <f t="shared" si="20"/>
        <v>60</v>
      </c>
      <c r="M136" s="31">
        <f t="shared" si="22"/>
        <v>30</v>
      </c>
      <c r="N136" s="39"/>
      <c r="O136" s="31"/>
      <c r="P136" s="68">
        <f t="shared" si="21"/>
        <v>60</v>
      </c>
      <c r="Q136" s="65"/>
      <c r="R136" s="65"/>
      <c r="S136" s="15"/>
      <c r="T136" s="15"/>
      <c r="U136" s="76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spans="1:33">
      <c r="A137" s="15">
        <f t="shared" si="15"/>
        <v>133</v>
      </c>
      <c r="B137" s="14">
        <f t="shared" si="16"/>
        <v>43982</v>
      </c>
      <c r="C137" s="58">
        <f t="shared" si="17"/>
        <v>4070</v>
      </c>
      <c r="D137" s="15" t="s">
        <v>9</v>
      </c>
      <c r="E137" s="15"/>
      <c r="F137" s="32">
        <v>0.02</v>
      </c>
      <c r="G137" s="15" t="s">
        <v>5</v>
      </c>
      <c r="H137" s="58">
        <f t="shared" si="18"/>
        <v>56.98</v>
      </c>
      <c r="I137" s="19"/>
      <c r="J137" s="58">
        <f t="shared" si="19"/>
        <v>57.560000000000045</v>
      </c>
      <c r="K137" s="19"/>
      <c r="L137" s="67">
        <f t="shared" si="20"/>
        <v>50</v>
      </c>
      <c r="M137" s="31">
        <f t="shared" si="22"/>
        <v>20</v>
      </c>
      <c r="N137" s="39"/>
      <c r="O137" s="31"/>
      <c r="P137" s="68">
        <f t="shared" si="21"/>
        <v>50</v>
      </c>
      <c r="Q137" s="65"/>
      <c r="R137" s="65"/>
      <c r="S137" s="15"/>
      <c r="T137" s="15"/>
      <c r="U137" s="76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spans="1:33">
      <c r="A138" s="15">
        <f t="shared" si="15"/>
        <v>134</v>
      </c>
      <c r="B138" s="14">
        <f t="shared" si="16"/>
        <v>43983</v>
      </c>
      <c r="C138" s="58">
        <f t="shared" si="17"/>
        <v>4100</v>
      </c>
      <c r="D138" s="15" t="s">
        <v>9</v>
      </c>
      <c r="E138" s="15"/>
      <c r="F138" s="32">
        <v>0.02</v>
      </c>
      <c r="G138" s="15" t="s">
        <v>5</v>
      </c>
      <c r="H138" s="58">
        <f t="shared" si="18"/>
        <v>57.4</v>
      </c>
      <c r="I138" s="19"/>
      <c r="J138" s="58">
        <f t="shared" si="19"/>
        <v>64.960000000000036</v>
      </c>
      <c r="K138" s="19"/>
      <c r="L138" s="67">
        <f t="shared" si="20"/>
        <v>60</v>
      </c>
      <c r="M138" s="31">
        <f t="shared" si="22"/>
        <v>30</v>
      </c>
      <c r="N138" s="39"/>
      <c r="O138" s="31"/>
      <c r="P138" s="68">
        <f t="shared" si="21"/>
        <v>60</v>
      </c>
      <c r="Q138" s="65"/>
      <c r="R138" s="65"/>
      <c r="S138" s="15"/>
      <c r="T138" s="15"/>
      <c r="U138" s="76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spans="1:33">
      <c r="A139" s="15">
        <f t="shared" si="15"/>
        <v>135</v>
      </c>
      <c r="B139" s="14">
        <f t="shared" si="16"/>
        <v>43984</v>
      </c>
      <c r="C139" s="58">
        <f t="shared" si="17"/>
        <v>4130</v>
      </c>
      <c r="D139" s="15" t="s">
        <v>9</v>
      </c>
      <c r="E139" s="15"/>
      <c r="F139" s="32">
        <v>0.02</v>
      </c>
      <c r="G139" s="15" t="s">
        <v>5</v>
      </c>
      <c r="H139" s="58">
        <f t="shared" si="18"/>
        <v>57.82</v>
      </c>
      <c r="I139" s="19"/>
      <c r="J139" s="58">
        <f t="shared" si="19"/>
        <v>62.780000000000037</v>
      </c>
      <c r="K139" s="19"/>
      <c r="L139" s="67">
        <f t="shared" si="20"/>
        <v>60</v>
      </c>
      <c r="M139" s="31">
        <f t="shared" si="22"/>
        <v>20</v>
      </c>
      <c r="N139" s="39"/>
      <c r="O139" s="31"/>
      <c r="P139" s="68">
        <f t="shared" si="21"/>
        <v>60</v>
      </c>
      <c r="Q139" s="65"/>
      <c r="R139" s="65"/>
      <c r="S139" s="15"/>
      <c r="T139" s="15"/>
      <c r="U139" s="76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>
      <c r="A140" s="15">
        <f t="shared" si="15"/>
        <v>136</v>
      </c>
      <c r="B140" s="14">
        <f t="shared" si="16"/>
        <v>43985</v>
      </c>
      <c r="C140" s="58">
        <f t="shared" si="17"/>
        <v>4170</v>
      </c>
      <c r="D140" s="15" t="s">
        <v>9</v>
      </c>
      <c r="E140" s="15"/>
      <c r="F140" s="32">
        <v>0.02</v>
      </c>
      <c r="G140" s="15" t="s">
        <v>5</v>
      </c>
      <c r="H140" s="58">
        <f t="shared" si="18"/>
        <v>58.38</v>
      </c>
      <c r="I140" s="19"/>
      <c r="J140" s="58">
        <f t="shared" si="19"/>
        <v>61.160000000000039</v>
      </c>
      <c r="K140" s="19"/>
      <c r="L140" s="67">
        <f t="shared" si="20"/>
        <v>60</v>
      </c>
      <c r="M140" s="31">
        <f t="shared" si="22"/>
        <v>30</v>
      </c>
      <c r="N140" s="39"/>
      <c r="O140" s="31"/>
      <c r="P140" s="68">
        <f t="shared" si="21"/>
        <v>60</v>
      </c>
      <c r="Q140" s="65"/>
      <c r="R140" s="65"/>
      <c r="S140" s="15"/>
      <c r="T140" s="15"/>
      <c r="U140" s="76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>
      <c r="A141" s="15">
        <f t="shared" si="15"/>
        <v>137</v>
      </c>
      <c r="B141" s="14">
        <f t="shared" si="16"/>
        <v>43986</v>
      </c>
      <c r="C141" s="58">
        <f t="shared" si="17"/>
        <v>4200</v>
      </c>
      <c r="D141" s="15" t="s">
        <v>9</v>
      </c>
      <c r="E141" s="15"/>
      <c r="F141" s="32">
        <v>0.02</v>
      </c>
      <c r="G141" s="15" t="s">
        <v>5</v>
      </c>
      <c r="H141" s="58">
        <f t="shared" si="18"/>
        <v>58.8</v>
      </c>
      <c r="I141" s="19"/>
      <c r="J141" s="58">
        <f t="shared" si="19"/>
        <v>59.960000000000036</v>
      </c>
      <c r="K141" s="19"/>
      <c r="L141" s="67">
        <f t="shared" si="20"/>
        <v>50</v>
      </c>
      <c r="M141" s="31">
        <f t="shared" si="22"/>
        <v>0</v>
      </c>
      <c r="N141" s="39"/>
      <c r="O141" s="31"/>
      <c r="P141" s="68">
        <f t="shared" si="21"/>
        <v>50</v>
      </c>
      <c r="Q141" s="65"/>
      <c r="R141" s="65"/>
      <c r="S141" s="15"/>
      <c r="T141" s="15"/>
      <c r="U141" s="76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>
      <c r="A142" s="15">
        <f t="shared" si="15"/>
        <v>138</v>
      </c>
      <c r="B142" s="14">
        <f t="shared" si="16"/>
        <v>43987</v>
      </c>
      <c r="C142" s="58">
        <f t="shared" si="17"/>
        <v>4250</v>
      </c>
      <c r="D142" s="15" t="s">
        <v>9</v>
      </c>
      <c r="E142" s="15"/>
      <c r="F142" s="32">
        <v>0.02</v>
      </c>
      <c r="G142" s="15" t="s">
        <v>5</v>
      </c>
      <c r="H142" s="58">
        <f t="shared" si="18"/>
        <v>59.499999999999993</v>
      </c>
      <c r="I142" s="19"/>
      <c r="J142" s="58">
        <f t="shared" si="19"/>
        <v>69.460000000000036</v>
      </c>
      <c r="K142" s="19"/>
      <c r="L142" s="67">
        <f t="shared" si="20"/>
        <v>60</v>
      </c>
      <c r="M142" s="31">
        <f t="shared" si="22"/>
        <v>0</v>
      </c>
      <c r="N142" s="39"/>
      <c r="O142" s="31"/>
      <c r="P142" s="68">
        <f t="shared" si="21"/>
        <v>60</v>
      </c>
      <c r="Q142" s="65"/>
      <c r="R142" s="65"/>
      <c r="S142" s="15"/>
      <c r="T142" s="15"/>
      <c r="U142" s="76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spans="1:33">
      <c r="A143" s="15">
        <f t="shared" si="15"/>
        <v>139</v>
      </c>
      <c r="B143" s="14">
        <f t="shared" si="16"/>
        <v>43988</v>
      </c>
      <c r="C143" s="58">
        <f t="shared" si="17"/>
        <v>4310</v>
      </c>
      <c r="D143" s="15" t="s">
        <v>9</v>
      </c>
      <c r="E143" s="15"/>
      <c r="F143" s="32">
        <v>0.02</v>
      </c>
      <c r="G143" s="15" t="s">
        <v>5</v>
      </c>
      <c r="H143" s="58">
        <f t="shared" si="18"/>
        <v>60.339999999999996</v>
      </c>
      <c r="I143" s="19"/>
      <c r="J143" s="58">
        <f t="shared" si="19"/>
        <v>69.80000000000004</v>
      </c>
      <c r="K143" s="19"/>
      <c r="L143" s="67">
        <f t="shared" si="20"/>
        <v>60</v>
      </c>
      <c r="M143" s="31">
        <f t="shared" si="22"/>
        <v>30</v>
      </c>
      <c r="N143" s="39"/>
      <c r="O143" s="31"/>
      <c r="P143" s="68">
        <f t="shared" si="21"/>
        <v>60</v>
      </c>
      <c r="Q143" s="65"/>
      <c r="R143" s="65"/>
      <c r="S143" s="15"/>
      <c r="T143" s="15"/>
      <c r="U143" s="76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spans="1:33">
      <c r="A144" s="15">
        <f t="shared" si="15"/>
        <v>140</v>
      </c>
      <c r="B144" s="14">
        <f t="shared" si="16"/>
        <v>43989</v>
      </c>
      <c r="C144" s="58">
        <f t="shared" si="17"/>
        <v>4340</v>
      </c>
      <c r="D144" s="15" t="s">
        <v>9</v>
      </c>
      <c r="E144" s="15"/>
      <c r="F144" s="32">
        <v>0.02</v>
      </c>
      <c r="G144" s="15" t="s">
        <v>5</v>
      </c>
      <c r="H144" s="58">
        <f t="shared" si="18"/>
        <v>60.759999999999991</v>
      </c>
      <c r="I144" s="19"/>
      <c r="J144" s="58">
        <f t="shared" si="19"/>
        <v>70.560000000000031</v>
      </c>
      <c r="K144" s="19"/>
      <c r="L144" s="67">
        <f t="shared" si="20"/>
        <v>70</v>
      </c>
      <c r="M144" s="31">
        <f t="shared" si="22"/>
        <v>20</v>
      </c>
      <c r="N144" s="39"/>
      <c r="O144" s="31"/>
      <c r="P144" s="68">
        <f t="shared" si="21"/>
        <v>70</v>
      </c>
      <c r="Q144" s="65"/>
      <c r="R144" s="65"/>
      <c r="S144" s="15"/>
      <c r="T144" s="15"/>
      <c r="U144" s="76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>
      <c r="A145" s="15">
        <f t="shared" si="15"/>
        <v>141</v>
      </c>
      <c r="B145" s="14">
        <f t="shared" si="16"/>
        <v>43990</v>
      </c>
      <c r="C145" s="58">
        <f t="shared" si="17"/>
        <v>4390</v>
      </c>
      <c r="D145" s="15" t="s">
        <v>9</v>
      </c>
      <c r="E145" s="15"/>
      <c r="F145" s="32">
        <v>0.02</v>
      </c>
      <c r="G145" s="15" t="s">
        <v>5</v>
      </c>
      <c r="H145" s="58">
        <f t="shared" si="18"/>
        <v>61.459999999999994</v>
      </c>
      <c r="I145" s="19"/>
      <c r="J145" s="58">
        <f t="shared" si="19"/>
        <v>62.020000000000024</v>
      </c>
      <c r="K145" s="19"/>
      <c r="L145" s="67">
        <f t="shared" si="20"/>
        <v>60</v>
      </c>
      <c r="M145" s="31">
        <f t="shared" si="22"/>
        <v>30</v>
      </c>
      <c r="N145" s="39"/>
      <c r="O145" s="31"/>
      <c r="P145" s="68">
        <f t="shared" si="21"/>
        <v>60</v>
      </c>
      <c r="Q145" s="65"/>
      <c r="R145" s="65"/>
      <c r="S145" s="15"/>
      <c r="T145" s="15"/>
      <c r="U145" s="76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>
      <c r="A146" s="15">
        <f t="shared" si="15"/>
        <v>142</v>
      </c>
      <c r="B146" s="14">
        <f t="shared" si="16"/>
        <v>43991</v>
      </c>
      <c r="C146" s="58">
        <f t="shared" si="17"/>
        <v>4420</v>
      </c>
      <c r="D146" s="15" t="s">
        <v>9</v>
      </c>
      <c r="E146" s="15"/>
      <c r="F146" s="32">
        <v>0.02</v>
      </c>
      <c r="G146" s="15" t="s">
        <v>5</v>
      </c>
      <c r="H146" s="58">
        <f t="shared" si="18"/>
        <v>61.88</v>
      </c>
      <c r="I146" s="19"/>
      <c r="J146" s="58">
        <f t="shared" si="19"/>
        <v>63.900000000000027</v>
      </c>
      <c r="K146" s="19"/>
      <c r="L146" s="67">
        <f t="shared" si="20"/>
        <v>60</v>
      </c>
      <c r="M146" s="31">
        <f t="shared" si="22"/>
        <v>30</v>
      </c>
      <c r="N146" s="39"/>
      <c r="O146" s="31"/>
      <c r="P146" s="68">
        <f t="shared" si="21"/>
        <v>60</v>
      </c>
      <c r="Q146" s="65"/>
      <c r="R146" s="65"/>
      <c r="S146" s="15"/>
      <c r="T146" s="15"/>
      <c r="U146" s="76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spans="1:33">
      <c r="A147" s="15">
        <f t="shared" si="15"/>
        <v>143</v>
      </c>
      <c r="B147" s="14">
        <f t="shared" si="16"/>
        <v>43992</v>
      </c>
      <c r="C147" s="58">
        <f t="shared" si="17"/>
        <v>4450</v>
      </c>
      <c r="D147" s="15" t="s">
        <v>9</v>
      </c>
      <c r="E147" s="15"/>
      <c r="F147" s="32">
        <v>0.02</v>
      </c>
      <c r="G147" s="15" t="s">
        <v>5</v>
      </c>
      <c r="H147" s="58">
        <f t="shared" si="18"/>
        <v>62.3</v>
      </c>
      <c r="I147" s="19"/>
      <c r="J147" s="58">
        <f t="shared" si="19"/>
        <v>66.200000000000017</v>
      </c>
      <c r="K147" s="19"/>
      <c r="L147" s="67">
        <f t="shared" si="20"/>
        <v>60</v>
      </c>
      <c r="M147" s="31">
        <f t="shared" si="22"/>
        <v>30</v>
      </c>
      <c r="N147" s="39"/>
      <c r="O147" s="31"/>
      <c r="P147" s="68">
        <f t="shared" si="21"/>
        <v>60</v>
      </c>
      <c r="Q147" s="65"/>
      <c r="R147" s="65"/>
      <c r="S147" s="15"/>
      <c r="T147" s="15"/>
      <c r="U147" s="76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spans="1:33">
      <c r="A148" s="15">
        <f t="shared" si="15"/>
        <v>144</v>
      </c>
      <c r="B148" s="14">
        <f t="shared" si="16"/>
        <v>43993</v>
      </c>
      <c r="C148" s="58">
        <f t="shared" si="17"/>
        <v>4480</v>
      </c>
      <c r="D148" s="15" t="s">
        <v>9</v>
      </c>
      <c r="E148" s="15"/>
      <c r="F148" s="32">
        <v>0.02</v>
      </c>
      <c r="G148" s="15" t="s">
        <v>5</v>
      </c>
      <c r="H148" s="58">
        <f t="shared" si="18"/>
        <v>62.72</v>
      </c>
      <c r="I148" s="19"/>
      <c r="J148" s="58">
        <f t="shared" si="19"/>
        <v>68.920000000000016</v>
      </c>
      <c r="K148" s="19"/>
      <c r="L148" s="67">
        <f t="shared" si="20"/>
        <v>60</v>
      </c>
      <c r="M148" s="31">
        <f t="shared" si="22"/>
        <v>0</v>
      </c>
      <c r="N148" s="39"/>
      <c r="O148" s="31"/>
      <c r="P148" s="68">
        <f t="shared" si="21"/>
        <v>60</v>
      </c>
      <c r="Q148" s="65"/>
      <c r="R148" s="65"/>
      <c r="S148" s="15"/>
      <c r="T148" s="15"/>
      <c r="U148" s="76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spans="1:33">
      <c r="A149" s="15">
        <f t="shared" si="15"/>
        <v>145</v>
      </c>
      <c r="B149" s="14">
        <f t="shared" si="16"/>
        <v>43994</v>
      </c>
      <c r="C149" s="58">
        <f t="shared" si="17"/>
        <v>4540</v>
      </c>
      <c r="D149" s="15" t="s">
        <v>9</v>
      </c>
      <c r="E149" s="15"/>
      <c r="F149" s="32">
        <v>0.02</v>
      </c>
      <c r="G149" s="15" t="s">
        <v>5</v>
      </c>
      <c r="H149" s="58">
        <f t="shared" si="18"/>
        <v>63.559999999999995</v>
      </c>
      <c r="I149" s="19"/>
      <c r="J149" s="58">
        <f t="shared" si="19"/>
        <v>72.480000000000018</v>
      </c>
      <c r="K149" s="19"/>
      <c r="L149" s="67">
        <f t="shared" si="20"/>
        <v>70</v>
      </c>
      <c r="M149" s="31">
        <f t="shared" si="22"/>
        <v>0</v>
      </c>
      <c r="N149" s="39"/>
      <c r="O149" s="31"/>
      <c r="P149" s="68">
        <f t="shared" si="21"/>
        <v>70</v>
      </c>
      <c r="Q149" s="65"/>
      <c r="R149" s="65"/>
      <c r="S149" s="15"/>
      <c r="T149" s="15"/>
      <c r="U149" s="76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>
      <c r="A150" s="15">
        <f t="shared" si="15"/>
        <v>146</v>
      </c>
      <c r="B150" s="14">
        <f t="shared" si="16"/>
        <v>43995</v>
      </c>
      <c r="C150" s="58">
        <f t="shared" si="17"/>
        <v>4610</v>
      </c>
      <c r="D150" s="15" t="s">
        <v>9</v>
      </c>
      <c r="E150" s="15"/>
      <c r="F150" s="32">
        <v>0.02</v>
      </c>
      <c r="G150" s="15" t="s">
        <v>5</v>
      </c>
      <c r="H150" s="58">
        <f t="shared" si="18"/>
        <v>64.539999999999992</v>
      </c>
      <c r="I150" s="19"/>
      <c r="J150" s="58">
        <f t="shared" si="19"/>
        <v>67.02000000000001</v>
      </c>
      <c r="K150" s="19"/>
      <c r="L150" s="67">
        <f t="shared" si="20"/>
        <v>60</v>
      </c>
      <c r="M150" s="31">
        <f t="shared" si="22"/>
        <v>30</v>
      </c>
      <c r="N150" s="39"/>
      <c r="O150" s="31"/>
      <c r="P150" s="68">
        <f t="shared" si="21"/>
        <v>60</v>
      </c>
      <c r="Q150" s="65"/>
      <c r="R150" s="65"/>
      <c r="S150" s="15"/>
      <c r="T150" s="15"/>
      <c r="U150" s="76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>
      <c r="A151" s="15">
        <f t="shared" si="15"/>
        <v>147</v>
      </c>
      <c r="B151" s="14">
        <f t="shared" si="16"/>
        <v>43996</v>
      </c>
      <c r="C151" s="58">
        <f t="shared" si="17"/>
        <v>4640</v>
      </c>
      <c r="D151" s="15" t="s">
        <v>9</v>
      </c>
      <c r="E151" s="15"/>
      <c r="F151" s="32">
        <v>0.02</v>
      </c>
      <c r="G151" s="15" t="s">
        <v>5</v>
      </c>
      <c r="H151" s="58">
        <f t="shared" si="18"/>
        <v>64.959999999999994</v>
      </c>
      <c r="I151" s="19"/>
      <c r="J151" s="58">
        <f t="shared" si="19"/>
        <v>71.98</v>
      </c>
      <c r="K151" s="19"/>
      <c r="L151" s="67">
        <f t="shared" si="20"/>
        <v>70</v>
      </c>
      <c r="M151" s="31">
        <f t="shared" si="22"/>
        <v>30</v>
      </c>
      <c r="N151" s="39"/>
      <c r="O151" s="31"/>
      <c r="P151" s="68">
        <f t="shared" si="21"/>
        <v>70</v>
      </c>
      <c r="Q151" s="65"/>
      <c r="R151" s="65"/>
      <c r="S151" s="15"/>
      <c r="T151" s="15"/>
      <c r="U151" s="76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spans="1:33">
      <c r="A152" s="15">
        <f t="shared" si="15"/>
        <v>148</v>
      </c>
      <c r="B152" s="14">
        <f t="shared" si="16"/>
        <v>43997</v>
      </c>
      <c r="C152" s="58">
        <f t="shared" si="17"/>
        <v>4680</v>
      </c>
      <c r="D152" s="15" t="s">
        <v>9</v>
      </c>
      <c r="E152" s="15"/>
      <c r="F152" s="32">
        <v>0.02</v>
      </c>
      <c r="G152" s="15" t="s">
        <v>5</v>
      </c>
      <c r="H152" s="58">
        <f t="shared" si="18"/>
        <v>65.52</v>
      </c>
      <c r="I152" s="19"/>
      <c r="J152" s="58">
        <f t="shared" si="19"/>
        <v>67.5</v>
      </c>
      <c r="K152" s="19"/>
      <c r="L152" s="67">
        <f t="shared" si="20"/>
        <v>60</v>
      </c>
      <c r="M152" s="31">
        <f t="shared" si="22"/>
        <v>30</v>
      </c>
      <c r="N152" s="39"/>
      <c r="O152" s="31"/>
      <c r="P152" s="68">
        <f t="shared" si="21"/>
        <v>60</v>
      </c>
      <c r="Q152" s="65"/>
      <c r="R152" s="65"/>
      <c r="S152" s="15"/>
      <c r="T152" s="15"/>
      <c r="U152" s="76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spans="1:33">
      <c r="A153" s="15">
        <f t="shared" si="15"/>
        <v>149</v>
      </c>
      <c r="B153" s="14">
        <f t="shared" si="16"/>
        <v>43998</v>
      </c>
      <c r="C153" s="58">
        <f t="shared" si="17"/>
        <v>4710</v>
      </c>
      <c r="D153" s="15" t="s">
        <v>9</v>
      </c>
      <c r="E153" s="15"/>
      <c r="F153" s="32">
        <v>0.02</v>
      </c>
      <c r="G153" s="15" t="s">
        <v>5</v>
      </c>
      <c r="H153" s="58">
        <f t="shared" si="18"/>
        <v>65.94</v>
      </c>
      <c r="I153" s="19"/>
      <c r="J153" s="58">
        <f t="shared" si="19"/>
        <v>73.44</v>
      </c>
      <c r="K153" s="19"/>
      <c r="L153" s="67">
        <f t="shared" si="20"/>
        <v>70</v>
      </c>
      <c r="M153" s="31">
        <f t="shared" si="22"/>
        <v>30</v>
      </c>
      <c r="N153" s="39"/>
      <c r="O153" s="31"/>
      <c r="P153" s="68">
        <f t="shared" si="21"/>
        <v>70</v>
      </c>
      <c r="Q153" s="65"/>
      <c r="R153" s="65"/>
      <c r="S153" s="15"/>
      <c r="T153" s="15"/>
      <c r="U153" s="76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spans="1:33">
      <c r="A154" s="29">
        <f t="shared" si="15"/>
        <v>150</v>
      </c>
      <c r="B154" s="41">
        <f t="shared" si="16"/>
        <v>43999</v>
      </c>
      <c r="C154" s="60">
        <f t="shared" si="17"/>
        <v>4750</v>
      </c>
      <c r="D154" s="29" t="s">
        <v>9</v>
      </c>
      <c r="E154" s="29"/>
      <c r="F154" s="43">
        <v>0.02</v>
      </c>
      <c r="G154" s="29" t="s">
        <v>5</v>
      </c>
      <c r="H154" s="60">
        <f t="shared" si="18"/>
        <v>66.5</v>
      </c>
      <c r="I154" s="44"/>
      <c r="J154" s="60">
        <f t="shared" si="19"/>
        <v>69.94</v>
      </c>
      <c r="K154" s="44"/>
      <c r="L154" s="70">
        <f t="shared" si="20"/>
        <v>60</v>
      </c>
      <c r="M154" s="42">
        <f t="shared" si="22"/>
        <v>30</v>
      </c>
      <c r="N154" s="45"/>
      <c r="O154" s="42"/>
      <c r="P154" s="73">
        <f t="shared" si="21"/>
        <v>60</v>
      </c>
      <c r="Q154" s="74"/>
      <c r="R154" s="75">
        <f>SUM(M137:M154)</f>
        <v>390</v>
      </c>
      <c r="S154" s="72">
        <f>SUM(L137:L154)</f>
        <v>1100</v>
      </c>
      <c r="T154" s="67">
        <f>S154*0.1</f>
        <v>110</v>
      </c>
      <c r="U154" s="74" t="s">
        <v>30</v>
      </c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>
      <c r="A155" s="15">
        <f t="shared" si="15"/>
        <v>151</v>
      </c>
      <c r="B155" s="14">
        <f t="shared" si="16"/>
        <v>44000</v>
      </c>
      <c r="C155" s="58">
        <f t="shared" si="17"/>
        <v>4780</v>
      </c>
      <c r="D155" s="15" t="s">
        <v>9</v>
      </c>
      <c r="E155" s="15"/>
      <c r="F155" s="32">
        <v>0.02</v>
      </c>
      <c r="G155" s="15" t="s">
        <v>5</v>
      </c>
      <c r="H155" s="58">
        <f t="shared" si="18"/>
        <v>66.92</v>
      </c>
      <c r="I155" s="19"/>
      <c r="J155" s="58">
        <f t="shared" si="19"/>
        <v>76.86</v>
      </c>
      <c r="K155" s="19"/>
      <c r="L155" s="67">
        <f t="shared" si="20"/>
        <v>70</v>
      </c>
      <c r="M155" s="31">
        <f t="shared" si="22"/>
        <v>0</v>
      </c>
      <c r="N155" s="39"/>
      <c r="O155" s="31"/>
      <c r="P155" s="68">
        <f t="shared" si="21"/>
        <v>70</v>
      </c>
      <c r="Q155" s="65"/>
      <c r="R155" s="65"/>
      <c r="S155" s="15"/>
      <c r="T155" s="15"/>
      <c r="U155" s="76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>
      <c r="A156" s="15">
        <f t="shared" si="15"/>
        <v>152</v>
      </c>
      <c r="B156" s="14">
        <f t="shared" si="16"/>
        <v>44001</v>
      </c>
      <c r="C156" s="58">
        <f t="shared" si="17"/>
        <v>4850</v>
      </c>
      <c r="D156" s="15" t="s">
        <v>9</v>
      </c>
      <c r="E156" s="15"/>
      <c r="F156" s="32">
        <v>0.02</v>
      </c>
      <c r="G156" s="15" t="s">
        <v>5</v>
      </c>
      <c r="H156" s="58">
        <f t="shared" si="18"/>
        <v>67.899999999999991</v>
      </c>
      <c r="I156" s="19"/>
      <c r="J156" s="58">
        <f t="shared" si="19"/>
        <v>74.759999999999991</v>
      </c>
      <c r="K156" s="19"/>
      <c r="L156" s="67">
        <f t="shared" si="20"/>
        <v>70</v>
      </c>
      <c r="M156" s="31">
        <f t="shared" si="22"/>
        <v>0</v>
      </c>
      <c r="N156" s="39"/>
      <c r="O156" s="31"/>
      <c r="P156" s="68">
        <f t="shared" si="21"/>
        <v>70</v>
      </c>
      <c r="Q156" s="65"/>
      <c r="R156" s="65"/>
      <c r="S156" s="15"/>
      <c r="T156" s="15"/>
      <c r="U156" s="76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spans="1:33">
      <c r="A157" s="15">
        <f t="shared" si="15"/>
        <v>153</v>
      </c>
      <c r="B157" s="14">
        <f t="shared" si="16"/>
        <v>44002</v>
      </c>
      <c r="C157" s="58">
        <f t="shared" si="17"/>
        <v>4920</v>
      </c>
      <c r="D157" s="15" t="s">
        <v>9</v>
      </c>
      <c r="E157" s="15"/>
      <c r="F157" s="32">
        <v>0.02</v>
      </c>
      <c r="G157" s="15" t="s">
        <v>5</v>
      </c>
      <c r="H157" s="58">
        <f t="shared" si="18"/>
        <v>68.88</v>
      </c>
      <c r="I157" s="19"/>
      <c r="J157" s="58">
        <f t="shared" si="19"/>
        <v>73.639999999999986</v>
      </c>
      <c r="K157" s="19"/>
      <c r="L157" s="67">
        <f t="shared" si="20"/>
        <v>70</v>
      </c>
      <c r="M157" s="31">
        <f t="shared" si="22"/>
        <v>30</v>
      </c>
      <c r="N157" s="39"/>
      <c r="O157" s="31"/>
      <c r="P157" s="68">
        <f t="shared" si="21"/>
        <v>70</v>
      </c>
      <c r="Q157" s="65"/>
      <c r="R157" s="65"/>
      <c r="S157" s="15"/>
      <c r="T157" s="15"/>
      <c r="U157" s="76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>
      <c r="A158" s="15">
        <f t="shared" si="15"/>
        <v>154</v>
      </c>
      <c r="B158" s="14">
        <f t="shared" si="16"/>
        <v>44003</v>
      </c>
      <c r="C158" s="58">
        <f t="shared" si="17"/>
        <v>4960</v>
      </c>
      <c r="D158" s="15" t="s">
        <v>9</v>
      </c>
      <c r="E158" s="15"/>
      <c r="F158" s="32">
        <v>0.02</v>
      </c>
      <c r="G158" s="15" t="s">
        <v>5</v>
      </c>
      <c r="H158" s="58">
        <f t="shared" si="18"/>
        <v>69.44</v>
      </c>
      <c r="I158" s="19"/>
      <c r="J158" s="58">
        <f t="shared" si="19"/>
        <v>73.079999999999984</v>
      </c>
      <c r="K158" s="19"/>
      <c r="L158" s="67">
        <f t="shared" si="20"/>
        <v>70</v>
      </c>
      <c r="M158" s="31">
        <f t="shared" si="22"/>
        <v>40</v>
      </c>
      <c r="N158" s="39"/>
      <c r="O158" s="31"/>
      <c r="P158" s="68">
        <f t="shared" si="21"/>
        <v>70</v>
      </c>
      <c r="Q158" s="65"/>
      <c r="R158" s="65"/>
      <c r="S158" s="15"/>
      <c r="T158" s="15"/>
      <c r="U158" s="76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>
      <c r="A159" s="15">
        <f t="shared" si="15"/>
        <v>155</v>
      </c>
      <c r="B159" s="14">
        <f t="shared" si="16"/>
        <v>44004</v>
      </c>
      <c r="C159" s="58">
        <f t="shared" si="17"/>
        <v>4990</v>
      </c>
      <c r="D159" s="15" t="s">
        <v>9</v>
      </c>
      <c r="E159" s="15"/>
      <c r="F159" s="32">
        <v>0.02</v>
      </c>
      <c r="G159" s="15" t="s">
        <v>5</v>
      </c>
      <c r="H159" s="58">
        <f t="shared" si="18"/>
        <v>69.86</v>
      </c>
      <c r="I159" s="19"/>
      <c r="J159" s="58">
        <f t="shared" si="19"/>
        <v>72.939999999999984</v>
      </c>
      <c r="K159" s="19"/>
      <c r="L159" s="67">
        <f t="shared" si="20"/>
        <v>70</v>
      </c>
      <c r="M159" s="31">
        <f t="shared" si="22"/>
        <v>30</v>
      </c>
      <c r="N159" s="39"/>
      <c r="O159" s="31"/>
      <c r="P159" s="68">
        <f t="shared" si="21"/>
        <v>70</v>
      </c>
      <c r="Q159" s="65"/>
      <c r="R159" s="65"/>
      <c r="S159" s="15"/>
      <c r="T159" s="15"/>
      <c r="U159" s="76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>
      <c r="A160" s="15">
        <f t="shared" si="15"/>
        <v>156</v>
      </c>
      <c r="B160" s="14">
        <f t="shared" si="16"/>
        <v>44005</v>
      </c>
      <c r="C160" s="58">
        <f t="shared" si="17"/>
        <v>5030</v>
      </c>
      <c r="D160" s="15" t="s">
        <v>9</v>
      </c>
      <c r="E160" s="15"/>
      <c r="F160" s="32">
        <v>0.02</v>
      </c>
      <c r="G160" s="15" t="s">
        <v>5</v>
      </c>
      <c r="H160" s="58">
        <f t="shared" si="18"/>
        <v>70.42</v>
      </c>
      <c r="I160" s="19"/>
      <c r="J160" s="58">
        <f t="shared" si="19"/>
        <v>73.359999999999985</v>
      </c>
      <c r="K160" s="19"/>
      <c r="L160" s="67">
        <f t="shared" si="20"/>
        <v>70</v>
      </c>
      <c r="M160" s="31">
        <f t="shared" si="22"/>
        <v>30</v>
      </c>
      <c r="N160" s="39"/>
      <c r="O160" s="31"/>
      <c r="P160" s="68">
        <f t="shared" si="21"/>
        <v>70</v>
      </c>
      <c r="Q160" s="65"/>
      <c r="R160" s="65"/>
      <c r="S160" s="15"/>
      <c r="T160" s="15"/>
      <c r="U160" s="76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>
      <c r="A161" s="15">
        <f t="shared" si="15"/>
        <v>157</v>
      </c>
      <c r="B161" s="14">
        <f t="shared" si="16"/>
        <v>44006</v>
      </c>
      <c r="C161" s="58">
        <f t="shared" si="17"/>
        <v>5070</v>
      </c>
      <c r="D161" s="15" t="s">
        <v>9</v>
      </c>
      <c r="E161" s="15"/>
      <c r="F161" s="32">
        <v>0.02</v>
      </c>
      <c r="G161" s="15" t="s">
        <v>5</v>
      </c>
      <c r="H161" s="58">
        <f t="shared" si="18"/>
        <v>70.98</v>
      </c>
      <c r="I161" s="19"/>
      <c r="J161" s="58">
        <f t="shared" si="19"/>
        <v>74.339999999999989</v>
      </c>
      <c r="K161" s="19"/>
      <c r="L161" s="67">
        <f t="shared" si="20"/>
        <v>70</v>
      </c>
      <c r="M161" s="31">
        <f t="shared" si="22"/>
        <v>40</v>
      </c>
      <c r="N161" s="39"/>
      <c r="O161" s="31"/>
      <c r="P161" s="68">
        <f t="shared" si="21"/>
        <v>70</v>
      </c>
      <c r="Q161" s="65"/>
      <c r="R161" s="65"/>
      <c r="S161" s="15"/>
      <c r="T161" s="15"/>
      <c r="U161" s="76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spans="1:33">
      <c r="A162" s="15">
        <f t="shared" si="15"/>
        <v>158</v>
      </c>
      <c r="B162" s="14">
        <f t="shared" si="16"/>
        <v>44007</v>
      </c>
      <c r="C162" s="58">
        <f t="shared" si="17"/>
        <v>5100</v>
      </c>
      <c r="D162" s="15" t="s">
        <v>9</v>
      </c>
      <c r="E162" s="15"/>
      <c r="F162" s="32">
        <v>0.02</v>
      </c>
      <c r="G162" s="15" t="s">
        <v>5</v>
      </c>
      <c r="H162" s="58">
        <f t="shared" si="18"/>
        <v>71.399999999999991</v>
      </c>
      <c r="I162" s="19"/>
      <c r="J162" s="58">
        <f t="shared" si="19"/>
        <v>75.739999999999981</v>
      </c>
      <c r="K162" s="19"/>
      <c r="L162" s="67">
        <f t="shared" si="20"/>
        <v>70</v>
      </c>
      <c r="M162" s="31">
        <f t="shared" si="22"/>
        <v>0</v>
      </c>
      <c r="N162" s="39"/>
      <c r="O162" s="31"/>
      <c r="P162" s="68">
        <f t="shared" si="21"/>
        <v>70</v>
      </c>
      <c r="Q162" s="65"/>
      <c r="R162" s="65"/>
      <c r="S162" s="15"/>
      <c r="T162" s="15"/>
      <c r="U162" s="76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spans="1:33">
      <c r="A163" s="15">
        <f t="shared" si="15"/>
        <v>159</v>
      </c>
      <c r="B163" s="14">
        <f t="shared" si="16"/>
        <v>44008</v>
      </c>
      <c r="C163" s="58">
        <f t="shared" si="17"/>
        <v>5170</v>
      </c>
      <c r="D163" s="15" t="s">
        <v>9</v>
      </c>
      <c r="E163" s="15"/>
      <c r="F163" s="32">
        <v>0.02</v>
      </c>
      <c r="G163" s="15" t="s">
        <v>5</v>
      </c>
      <c r="H163" s="58">
        <f t="shared" si="18"/>
        <v>72.38</v>
      </c>
      <c r="I163" s="19"/>
      <c r="J163" s="58">
        <f t="shared" si="19"/>
        <v>78.119999999999976</v>
      </c>
      <c r="K163" s="19"/>
      <c r="L163" s="67">
        <f t="shared" si="20"/>
        <v>70</v>
      </c>
      <c r="M163" s="31">
        <f t="shared" si="22"/>
        <v>0</v>
      </c>
      <c r="N163" s="39"/>
      <c r="O163" s="31"/>
      <c r="P163" s="68">
        <f t="shared" si="21"/>
        <v>70</v>
      </c>
      <c r="Q163" s="65"/>
      <c r="R163" s="65"/>
      <c r="S163" s="15"/>
      <c r="T163" s="15"/>
      <c r="U163" s="76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spans="1:33">
      <c r="A164" s="15">
        <f t="shared" si="15"/>
        <v>160</v>
      </c>
      <c r="B164" s="14">
        <f t="shared" si="16"/>
        <v>44009</v>
      </c>
      <c r="C164" s="58">
        <f t="shared" si="17"/>
        <v>5240</v>
      </c>
      <c r="D164" s="15" t="s">
        <v>9</v>
      </c>
      <c r="E164" s="15"/>
      <c r="F164" s="32">
        <v>0.02</v>
      </c>
      <c r="G164" s="15" t="s">
        <v>5</v>
      </c>
      <c r="H164" s="58">
        <f t="shared" si="18"/>
        <v>73.36</v>
      </c>
      <c r="I164" s="19"/>
      <c r="J164" s="58">
        <f t="shared" si="19"/>
        <v>81.479999999999976</v>
      </c>
      <c r="K164" s="19"/>
      <c r="L164" s="67">
        <f t="shared" si="20"/>
        <v>80</v>
      </c>
      <c r="M164" s="31">
        <f t="shared" si="22"/>
        <v>40</v>
      </c>
      <c r="N164" s="39"/>
      <c r="O164" s="31"/>
      <c r="P164" s="68">
        <f t="shared" si="21"/>
        <v>80</v>
      </c>
      <c r="Q164" s="65"/>
      <c r="R164" s="65"/>
      <c r="S164" s="15"/>
      <c r="T164" s="15"/>
      <c r="U164" s="76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spans="1:33">
      <c r="A165" s="15">
        <f t="shared" si="15"/>
        <v>161</v>
      </c>
      <c r="B165" s="14">
        <f t="shared" si="16"/>
        <v>44010</v>
      </c>
      <c r="C165" s="58">
        <f t="shared" si="17"/>
        <v>5280</v>
      </c>
      <c r="D165" s="15" t="s">
        <v>9</v>
      </c>
      <c r="E165" s="15"/>
      <c r="F165" s="32">
        <v>0.02</v>
      </c>
      <c r="G165" s="15" t="s">
        <v>5</v>
      </c>
      <c r="H165" s="58">
        <f t="shared" si="18"/>
        <v>73.92</v>
      </c>
      <c r="I165" s="19"/>
      <c r="J165" s="58">
        <f t="shared" si="19"/>
        <v>75.399999999999977</v>
      </c>
      <c r="K165" s="19"/>
      <c r="L165" s="67">
        <f t="shared" si="20"/>
        <v>70</v>
      </c>
      <c r="M165" s="31">
        <f t="shared" si="22"/>
        <v>30</v>
      </c>
      <c r="N165" s="39"/>
      <c r="O165" s="31"/>
      <c r="P165" s="68">
        <f t="shared" si="21"/>
        <v>70</v>
      </c>
      <c r="Q165" s="65"/>
      <c r="R165" s="65"/>
      <c r="S165" s="15"/>
      <c r="T165" s="15"/>
      <c r="U165" s="76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spans="1:33">
      <c r="A166" s="15">
        <f t="shared" si="15"/>
        <v>162</v>
      </c>
      <c r="B166" s="14">
        <f t="shared" si="16"/>
        <v>44011</v>
      </c>
      <c r="C166" s="58">
        <f t="shared" si="17"/>
        <v>5320</v>
      </c>
      <c r="D166" s="15" t="s">
        <v>9</v>
      </c>
      <c r="E166" s="15"/>
      <c r="F166" s="32">
        <v>0.02</v>
      </c>
      <c r="G166" s="15" t="s">
        <v>5</v>
      </c>
      <c r="H166" s="58">
        <f t="shared" si="18"/>
        <v>74.48</v>
      </c>
      <c r="I166" s="19"/>
      <c r="J166" s="58">
        <f t="shared" si="19"/>
        <v>79.879999999999981</v>
      </c>
      <c r="K166" s="19"/>
      <c r="L166" s="67">
        <f t="shared" si="20"/>
        <v>70</v>
      </c>
      <c r="M166" s="31">
        <f t="shared" si="22"/>
        <v>40</v>
      </c>
      <c r="N166" s="39"/>
      <c r="O166" s="31"/>
      <c r="P166" s="68">
        <f t="shared" si="21"/>
        <v>70</v>
      </c>
      <c r="Q166" s="65"/>
      <c r="R166" s="65"/>
      <c r="S166" s="15"/>
      <c r="T166" s="15"/>
      <c r="U166" s="76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spans="1:33">
      <c r="A167" s="15">
        <f t="shared" si="15"/>
        <v>163</v>
      </c>
      <c r="B167" s="14">
        <f t="shared" si="16"/>
        <v>44012</v>
      </c>
      <c r="C167" s="58">
        <f t="shared" si="17"/>
        <v>5350</v>
      </c>
      <c r="D167" s="15" t="s">
        <v>9</v>
      </c>
      <c r="E167" s="15"/>
      <c r="F167" s="32">
        <v>0.02</v>
      </c>
      <c r="G167" s="15" t="s">
        <v>5</v>
      </c>
      <c r="H167" s="58">
        <f t="shared" si="18"/>
        <v>74.899999999999991</v>
      </c>
      <c r="I167" s="19"/>
      <c r="J167" s="58">
        <f t="shared" si="19"/>
        <v>84.779999999999973</v>
      </c>
      <c r="K167" s="19"/>
      <c r="L167" s="67">
        <f t="shared" si="20"/>
        <v>80</v>
      </c>
      <c r="M167" s="31">
        <f t="shared" si="22"/>
        <v>40</v>
      </c>
      <c r="N167" s="39"/>
      <c r="O167" s="31"/>
      <c r="P167" s="68">
        <f t="shared" si="21"/>
        <v>80</v>
      </c>
      <c r="Q167" s="65"/>
      <c r="R167" s="65"/>
      <c r="S167" s="15"/>
      <c r="T167" s="15"/>
      <c r="U167" s="76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spans="1:33">
      <c r="A168" s="15">
        <f t="shared" si="15"/>
        <v>164</v>
      </c>
      <c r="B168" s="14">
        <f t="shared" si="16"/>
        <v>44013</v>
      </c>
      <c r="C168" s="58">
        <f t="shared" si="17"/>
        <v>5390</v>
      </c>
      <c r="D168" s="15" t="s">
        <v>9</v>
      </c>
      <c r="E168" s="15"/>
      <c r="F168" s="32">
        <v>0.02</v>
      </c>
      <c r="G168" s="15" t="s">
        <v>5</v>
      </c>
      <c r="H168" s="58">
        <f t="shared" si="18"/>
        <v>75.459999999999994</v>
      </c>
      <c r="I168" s="19"/>
      <c r="J168" s="58">
        <f t="shared" si="19"/>
        <v>80.239999999999966</v>
      </c>
      <c r="K168" s="19"/>
      <c r="L168" s="67">
        <f t="shared" si="20"/>
        <v>80</v>
      </c>
      <c r="M168" s="31">
        <f t="shared" si="22"/>
        <v>40</v>
      </c>
      <c r="N168" s="39"/>
      <c r="O168" s="31"/>
      <c r="P168" s="68">
        <f t="shared" si="21"/>
        <v>80</v>
      </c>
      <c r="Q168" s="65"/>
      <c r="R168" s="65"/>
      <c r="S168" s="15"/>
      <c r="T168" s="15"/>
      <c r="U168" s="76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spans="1:33">
      <c r="A169" s="15">
        <f t="shared" si="15"/>
        <v>165</v>
      </c>
      <c r="B169" s="14">
        <f t="shared" si="16"/>
        <v>44014</v>
      </c>
      <c r="C169" s="58">
        <f t="shared" si="17"/>
        <v>5430</v>
      </c>
      <c r="D169" s="15" t="s">
        <v>9</v>
      </c>
      <c r="E169" s="15"/>
      <c r="F169" s="32">
        <v>0.02</v>
      </c>
      <c r="G169" s="15" t="s">
        <v>5</v>
      </c>
      <c r="H169" s="58">
        <f t="shared" si="18"/>
        <v>76.02</v>
      </c>
      <c r="I169" s="19"/>
      <c r="J169" s="58">
        <f t="shared" si="19"/>
        <v>76.259999999999962</v>
      </c>
      <c r="K169" s="19"/>
      <c r="L169" s="67">
        <f t="shared" si="20"/>
        <v>70</v>
      </c>
      <c r="M169" s="31">
        <f t="shared" si="22"/>
        <v>0</v>
      </c>
      <c r="N169" s="39"/>
      <c r="O169" s="31"/>
      <c r="P169" s="68">
        <f t="shared" si="21"/>
        <v>70</v>
      </c>
      <c r="Q169" s="65"/>
      <c r="R169" s="65"/>
      <c r="S169" s="15"/>
      <c r="T169" s="15"/>
      <c r="U169" s="76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spans="1:33">
      <c r="A170" s="15">
        <f t="shared" si="15"/>
        <v>166</v>
      </c>
      <c r="B170" s="14">
        <f t="shared" si="16"/>
        <v>44015</v>
      </c>
      <c r="C170" s="58">
        <f t="shared" si="17"/>
        <v>5500</v>
      </c>
      <c r="D170" s="15" t="s">
        <v>9</v>
      </c>
      <c r="E170" s="15"/>
      <c r="F170" s="32">
        <v>0.02</v>
      </c>
      <c r="G170" s="15" t="s">
        <v>5</v>
      </c>
      <c r="H170" s="58">
        <f t="shared" si="18"/>
        <v>77</v>
      </c>
      <c r="I170" s="19"/>
      <c r="J170" s="58">
        <f t="shared" si="19"/>
        <v>83.259999999999962</v>
      </c>
      <c r="K170" s="19"/>
      <c r="L170" s="67">
        <f t="shared" si="20"/>
        <v>80</v>
      </c>
      <c r="M170" s="31">
        <f t="shared" si="22"/>
        <v>0</v>
      </c>
      <c r="N170" s="39"/>
      <c r="O170" s="31"/>
      <c r="P170" s="68">
        <f t="shared" si="21"/>
        <v>80</v>
      </c>
      <c r="Q170" s="65"/>
      <c r="R170" s="65"/>
      <c r="S170" s="15"/>
      <c r="T170" s="15"/>
      <c r="U170" s="76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spans="1:33">
      <c r="A171" s="15">
        <f t="shared" si="15"/>
        <v>167</v>
      </c>
      <c r="B171" s="14">
        <f t="shared" si="16"/>
        <v>44016</v>
      </c>
      <c r="C171" s="58">
        <f t="shared" si="17"/>
        <v>5580</v>
      </c>
      <c r="D171" s="15" t="s">
        <v>9</v>
      </c>
      <c r="E171" s="15"/>
      <c r="F171" s="32">
        <v>0.02</v>
      </c>
      <c r="G171" s="15" t="s">
        <v>5</v>
      </c>
      <c r="H171" s="58">
        <f t="shared" si="18"/>
        <v>78.12</v>
      </c>
      <c r="I171" s="19"/>
      <c r="J171" s="58">
        <f t="shared" si="19"/>
        <v>81.379999999999967</v>
      </c>
      <c r="K171" s="19"/>
      <c r="L171" s="67">
        <f t="shared" si="20"/>
        <v>80</v>
      </c>
      <c r="M171" s="31">
        <f t="shared" si="22"/>
        <v>40</v>
      </c>
      <c r="N171" s="39"/>
      <c r="O171" s="31"/>
      <c r="P171" s="68">
        <f t="shared" si="21"/>
        <v>80</v>
      </c>
      <c r="Q171" s="65"/>
      <c r="R171" s="65"/>
      <c r="S171" s="15"/>
      <c r="T171" s="15"/>
      <c r="U171" s="76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spans="1:33">
      <c r="A172" s="15">
        <f t="shared" si="15"/>
        <v>168</v>
      </c>
      <c r="B172" s="14">
        <f t="shared" si="16"/>
        <v>44017</v>
      </c>
      <c r="C172" s="58">
        <f t="shared" si="17"/>
        <v>5620</v>
      </c>
      <c r="D172" s="15" t="s">
        <v>9</v>
      </c>
      <c r="E172" s="15"/>
      <c r="F172" s="32">
        <v>0.02</v>
      </c>
      <c r="G172" s="15" t="s">
        <v>5</v>
      </c>
      <c r="H172" s="58">
        <f t="shared" si="18"/>
        <v>78.679999999999993</v>
      </c>
      <c r="I172" s="19"/>
      <c r="J172" s="58">
        <f t="shared" si="19"/>
        <v>80.05999999999996</v>
      </c>
      <c r="K172" s="19"/>
      <c r="L172" s="67">
        <f t="shared" si="20"/>
        <v>80</v>
      </c>
      <c r="M172" s="31">
        <f t="shared" si="22"/>
        <v>40</v>
      </c>
      <c r="N172" s="39"/>
      <c r="O172" s="31"/>
      <c r="P172" s="68">
        <f t="shared" si="21"/>
        <v>80</v>
      </c>
      <c r="Q172" s="65"/>
      <c r="R172" s="65"/>
      <c r="S172" s="15"/>
      <c r="T172" s="15"/>
      <c r="U172" s="76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spans="1:33">
      <c r="A173" s="15">
        <f t="shared" si="15"/>
        <v>169</v>
      </c>
      <c r="B173" s="14">
        <f t="shared" si="16"/>
        <v>44018</v>
      </c>
      <c r="C173" s="58">
        <f t="shared" si="17"/>
        <v>5660</v>
      </c>
      <c r="D173" s="15" t="s">
        <v>9</v>
      </c>
      <c r="E173" s="15"/>
      <c r="F173" s="32">
        <v>0.02</v>
      </c>
      <c r="G173" s="15" t="s">
        <v>5</v>
      </c>
      <c r="H173" s="58">
        <f t="shared" si="18"/>
        <v>79.239999999999995</v>
      </c>
      <c r="I173" s="19"/>
      <c r="J173" s="58">
        <f t="shared" si="19"/>
        <v>79.299999999999955</v>
      </c>
      <c r="K173" s="19"/>
      <c r="L173" s="67">
        <f t="shared" si="20"/>
        <v>70</v>
      </c>
      <c r="M173" s="31">
        <f t="shared" si="22"/>
        <v>40</v>
      </c>
      <c r="N173" s="39"/>
      <c r="O173" s="31"/>
      <c r="P173" s="68">
        <f t="shared" si="21"/>
        <v>70</v>
      </c>
      <c r="Q173" s="65"/>
      <c r="R173" s="65"/>
      <c r="S173" s="15"/>
      <c r="T173" s="15"/>
      <c r="U173" s="76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spans="1:33">
      <c r="A174" s="15">
        <f t="shared" si="15"/>
        <v>170</v>
      </c>
      <c r="B174" s="14">
        <f t="shared" si="16"/>
        <v>44019</v>
      </c>
      <c r="C174" s="58">
        <f t="shared" si="17"/>
        <v>5690</v>
      </c>
      <c r="D174" s="15" t="s">
        <v>9</v>
      </c>
      <c r="E174" s="15"/>
      <c r="F174" s="32">
        <v>0.02</v>
      </c>
      <c r="G174" s="15" t="s">
        <v>5</v>
      </c>
      <c r="H174" s="58">
        <f t="shared" si="18"/>
        <v>79.66</v>
      </c>
      <c r="I174" s="19"/>
      <c r="J174" s="58">
        <f t="shared" si="19"/>
        <v>88.959999999999951</v>
      </c>
      <c r="K174" s="19"/>
      <c r="L174" s="67">
        <f t="shared" si="20"/>
        <v>80</v>
      </c>
      <c r="M174" s="31">
        <f t="shared" si="22"/>
        <v>40</v>
      </c>
      <c r="N174" s="39"/>
      <c r="O174" s="31"/>
      <c r="P174" s="68">
        <f t="shared" si="21"/>
        <v>80</v>
      </c>
      <c r="Q174" s="65"/>
      <c r="R174" s="65"/>
      <c r="S174" s="15"/>
      <c r="T174" s="15"/>
      <c r="U174" s="76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spans="1:33">
      <c r="A175" s="15">
        <f t="shared" si="15"/>
        <v>171</v>
      </c>
      <c r="B175" s="14">
        <f t="shared" si="16"/>
        <v>44020</v>
      </c>
      <c r="C175" s="58">
        <f t="shared" si="17"/>
        <v>5730</v>
      </c>
      <c r="D175" s="15" t="s">
        <v>9</v>
      </c>
      <c r="E175" s="15"/>
      <c r="F175" s="32">
        <v>0.02</v>
      </c>
      <c r="G175" s="15" t="s">
        <v>5</v>
      </c>
      <c r="H175" s="58">
        <f t="shared" si="18"/>
        <v>80.22</v>
      </c>
      <c r="I175" s="19"/>
      <c r="J175" s="58">
        <f t="shared" si="19"/>
        <v>89.17999999999995</v>
      </c>
      <c r="K175" s="19"/>
      <c r="L175" s="67">
        <f t="shared" si="20"/>
        <v>80</v>
      </c>
      <c r="M175" s="31">
        <f t="shared" si="22"/>
        <v>40</v>
      </c>
      <c r="N175" s="39"/>
      <c r="O175" s="31"/>
      <c r="P175" s="68">
        <f t="shared" si="21"/>
        <v>80</v>
      </c>
      <c r="Q175" s="65"/>
      <c r="R175" s="65"/>
      <c r="S175" s="15"/>
      <c r="T175" s="15"/>
      <c r="U175" s="76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spans="1:33">
      <c r="A176" s="15">
        <f t="shared" si="15"/>
        <v>172</v>
      </c>
      <c r="B176" s="14">
        <f t="shared" si="16"/>
        <v>44021</v>
      </c>
      <c r="C176" s="58">
        <f t="shared" si="17"/>
        <v>5770</v>
      </c>
      <c r="D176" s="15" t="s">
        <v>9</v>
      </c>
      <c r="E176" s="15"/>
      <c r="F176" s="32">
        <v>0.02</v>
      </c>
      <c r="G176" s="15" t="s">
        <v>5</v>
      </c>
      <c r="H176" s="58">
        <f t="shared" si="18"/>
        <v>80.78</v>
      </c>
      <c r="I176" s="19"/>
      <c r="J176" s="58">
        <f t="shared" si="19"/>
        <v>89.959999999999951</v>
      </c>
      <c r="K176" s="19"/>
      <c r="L176" s="67">
        <f t="shared" si="20"/>
        <v>80</v>
      </c>
      <c r="M176" s="31">
        <f t="shared" si="22"/>
        <v>0</v>
      </c>
      <c r="N176" s="39"/>
      <c r="O176" s="31"/>
      <c r="P176" s="68">
        <f t="shared" si="21"/>
        <v>80</v>
      </c>
      <c r="Q176" s="65"/>
      <c r="R176" s="65"/>
      <c r="S176" s="15"/>
      <c r="T176" s="15"/>
      <c r="U176" s="76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spans="1:33">
      <c r="A177" s="15">
        <f t="shared" si="15"/>
        <v>173</v>
      </c>
      <c r="B177" s="14">
        <f t="shared" si="16"/>
        <v>44022</v>
      </c>
      <c r="C177" s="58">
        <f t="shared" si="17"/>
        <v>5850</v>
      </c>
      <c r="D177" s="15" t="s">
        <v>9</v>
      </c>
      <c r="E177" s="15"/>
      <c r="F177" s="32">
        <v>0.02</v>
      </c>
      <c r="G177" s="15" t="s">
        <v>5</v>
      </c>
      <c r="H177" s="58">
        <f t="shared" si="18"/>
        <v>81.899999999999991</v>
      </c>
      <c r="I177" s="19"/>
      <c r="J177" s="58">
        <f t="shared" si="19"/>
        <v>91.859999999999943</v>
      </c>
      <c r="K177" s="19"/>
      <c r="L177" s="67">
        <f t="shared" si="20"/>
        <v>90</v>
      </c>
      <c r="M177" s="31">
        <f t="shared" si="22"/>
        <v>0</v>
      </c>
      <c r="N177" s="39"/>
      <c r="O177" s="31"/>
      <c r="P177" s="68">
        <f t="shared" si="21"/>
        <v>90</v>
      </c>
      <c r="Q177" s="65"/>
      <c r="R177" s="65"/>
      <c r="S177" s="15"/>
      <c r="T177" s="15"/>
      <c r="U177" s="76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spans="1:33">
      <c r="A178" s="15">
        <f t="shared" si="15"/>
        <v>174</v>
      </c>
      <c r="B178" s="14">
        <f t="shared" si="16"/>
        <v>44023</v>
      </c>
      <c r="C178" s="58">
        <f t="shared" si="17"/>
        <v>5940</v>
      </c>
      <c r="D178" s="15" t="s">
        <v>9</v>
      </c>
      <c r="E178" s="15"/>
      <c r="F178" s="32">
        <v>0.02</v>
      </c>
      <c r="G178" s="15" t="s">
        <v>5</v>
      </c>
      <c r="H178" s="58">
        <f t="shared" si="18"/>
        <v>83.16</v>
      </c>
      <c r="I178" s="19"/>
      <c r="J178" s="58">
        <f t="shared" si="19"/>
        <v>85.019999999999939</v>
      </c>
      <c r="K178" s="19"/>
      <c r="L178" s="67">
        <f t="shared" si="20"/>
        <v>80</v>
      </c>
      <c r="M178" s="31">
        <f t="shared" si="22"/>
        <v>50</v>
      </c>
      <c r="N178" s="39"/>
      <c r="O178" s="31"/>
      <c r="P178" s="68">
        <f t="shared" si="21"/>
        <v>80</v>
      </c>
      <c r="Q178" s="65"/>
      <c r="R178" s="65"/>
      <c r="S178" s="15"/>
      <c r="T178" s="15"/>
      <c r="U178" s="76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spans="1:33">
      <c r="A179" s="15">
        <f t="shared" ref="A179:A226" si="23">+A178+1</f>
        <v>175</v>
      </c>
      <c r="B179" s="14">
        <f t="shared" ref="B179:B226" si="24">+B178+1</f>
        <v>44024</v>
      </c>
      <c r="C179" s="58">
        <f t="shared" ref="C179:C226" si="25">C178+L178+O178-M178</f>
        <v>5970</v>
      </c>
      <c r="D179" s="15" t="s">
        <v>9</v>
      </c>
      <c r="E179" s="15"/>
      <c r="F179" s="32">
        <v>0.02</v>
      </c>
      <c r="G179" s="15" t="s">
        <v>5</v>
      </c>
      <c r="H179" s="58">
        <f t="shared" ref="H179:H226" si="26">(C179*F179)*0.7</f>
        <v>83.58</v>
      </c>
      <c r="I179" s="19"/>
      <c r="J179" s="58">
        <f t="shared" ref="J179:J226" si="27">(J178-L178)+H179-N178</f>
        <v>88.599999999999937</v>
      </c>
      <c r="K179" s="19"/>
      <c r="L179" s="67">
        <f t="shared" ref="L179:L226" si="28">+IF(J179&gt;$M$2,P179,0)</f>
        <v>80</v>
      </c>
      <c r="M179" s="31">
        <f t="shared" si="22"/>
        <v>40</v>
      </c>
      <c r="N179" s="39"/>
      <c r="O179" s="31"/>
      <c r="P179" s="68">
        <f t="shared" ref="P179:P226" si="29">+ROUNDDOWN((J179/10),0)*10</f>
        <v>80</v>
      </c>
      <c r="Q179" s="65"/>
      <c r="R179" s="65"/>
      <c r="S179" s="15"/>
      <c r="T179" s="15"/>
      <c r="U179" s="76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33">
      <c r="A180" s="15">
        <f t="shared" si="23"/>
        <v>176</v>
      </c>
      <c r="B180" s="14">
        <f t="shared" si="24"/>
        <v>44025</v>
      </c>
      <c r="C180" s="58">
        <f t="shared" si="25"/>
        <v>6010</v>
      </c>
      <c r="D180" s="15" t="s">
        <v>9</v>
      </c>
      <c r="E180" s="15"/>
      <c r="F180" s="32">
        <v>0.02</v>
      </c>
      <c r="G180" s="15" t="s">
        <v>5</v>
      </c>
      <c r="H180" s="58">
        <f t="shared" si="26"/>
        <v>84.14</v>
      </c>
      <c r="I180" s="19"/>
      <c r="J180" s="58">
        <f t="shared" si="27"/>
        <v>92.739999999999938</v>
      </c>
      <c r="K180" s="19"/>
      <c r="L180" s="67">
        <f t="shared" si="28"/>
        <v>90</v>
      </c>
      <c r="M180" s="31">
        <f t="shared" si="22"/>
        <v>50</v>
      </c>
      <c r="N180" s="39"/>
      <c r="O180" s="31"/>
      <c r="P180" s="68">
        <f t="shared" si="29"/>
        <v>90</v>
      </c>
      <c r="Q180" s="65"/>
      <c r="R180" s="65"/>
      <c r="S180" s="15"/>
      <c r="T180" s="15"/>
      <c r="U180" s="76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spans="1:33">
      <c r="A181" s="15">
        <f t="shared" si="23"/>
        <v>177</v>
      </c>
      <c r="B181" s="14">
        <f t="shared" si="24"/>
        <v>44026</v>
      </c>
      <c r="C181" s="58">
        <f t="shared" si="25"/>
        <v>6050</v>
      </c>
      <c r="D181" s="15" t="s">
        <v>9</v>
      </c>
      <c r="E181" s="15"/>
      <c r="F181" s="32">
        <v>0.02</v>
      </c>
      <c r="G181" s="15" t="s">
        <v>5</v>
      </c>
      <c r="H181" s="58">
        <f t="shared" si="26"/>
        <v>84.699999999999989</v>
      </c>
      <c r="I181" s="19"/>
      <c r="J181" s="58">
        <f t="shared" si="27"/>
        <v>87.439999999999927</v>
      </c>
      <c r="K181" s="19"/>
      <c r="L181" s="67">
        <f t="shared" si="28"/>
        <v>80</v>
      </c>
      <c r="M181" s="31">
        <f t="shared" ref="M181:M244" si="30">L71</f>
        <v>40</v>
      </c>
      <c r="N181" s="39"/>
      <c r="O181" s="31"/>
      <c r="P181" s="68">
        <f t="shared" si="29"/>
        <v>80</v>
      </c>
      <c r="Q181" s="65"/>
      <c r="R181" s="65"/>
      <c r="S181" s="15"/>
      <c r="T181" s="15"/>
      <c r="U181" s="7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spans="1:33">
      <c r="A182" s="15">
        <f t="shared" si="23"/>
        <v>178</v>
      </c>
      <c r="B182" s="14">
        <f t="shared" si="24"/>
        <v>44027</v>
      </c>
      <c r="C182" s="58">
        <f t="shared" si="25"/>
        <v>6090</v>
      </c>
      <c r="D182" s="15" t="s">
        <v>9</v>
      </c>
      <c r="E182" s="15"/>
      <c r="F182" s="32">
        <v>0.02</v>
      </c>
      <c r="G182" s="15" t="s">
        <v>5</v>
      </c>
      <c r="H182" s="58">
        <f t="shared" si="26"/>
        <v>85.259999999999991</v>
      </c>
      <c r="I182" s="19"/>
      <c r="J182" s="58">
        <f t="shared" si="27"/>
        <v>92.699999999999918</v>
      </c>
      <c r="K182" s="19"/>
      <c r="L182" s="67">
        <f t="shared" si="28"/>
        <v>90</v>
      </c>
      <c r="M182" s="31">
        <f t="shared" si="30"/>
        <v>50</v>
      </c>
      <c r="N182" s="39"/>
      <c r="O182" s="31"/>
      <c r="P182" s="68">
        <f t="shared" si="29"/>
        <v>90</v>
      </c>
      <c r="Q182" s="65"/>
      <c r="R182" s="65"/>
      <c r="S182" s="15"/>
      <c r="T182" s="15"/>
      <c r="U182" s="76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spans="1:33">
      <c r="A183" s="15">
        <f t="shared" si="23"/>
        <v>179</v>
      </c>
      <c r="B183" s="14">
        <f t="shared" si="24"/>
        <v>44028</v>
      </c>
      <c r="C183" s="58">
        <f t="shared" si="25"/>
        <v>6130</v>
      </c>
      <c r="D183" s="15" t="s">
        <v>9</v>
      </c>
      <c r="E183" s="15"/>
      <c r="F183" s="32">
        <v>0.02</v>
      </c>
      <c r="G183" s="15" t="s">
        <v>5</v>
      </c>
      <c r="H183" s="58">
        <f t="shared" si="26"/>
        <v>85.820000000000007</v>
      </c>
      <c r="I183" s="19"/>
      <c r="J183" s="58">
        <f t="shared" si="27"/>
        <v>88.519999999999925</v>
      </c>
      <c r="K183" s="19"/>
      <c r="L183" s="67">
        <f t="shared" si="28"/>
        <v>80</v>
      </c>
      <c r="M183" s="31">
        <f t="shared" si="30"/>
        <v>0</v>
      </c>
      <c r="N183" s="39"/>
      <c r="O183" s="31"/>
      <c r="P183" s="68">
        <f t="shared" si="29"/>
        <v>80</v>
      </c>
      <c r="Q183" s="65"/>
      <c r="R183" s="65"/>
      <c r="S183" s="15"/>
      <c r="T183" s="15"/>
      <c r="U183" s="76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spans="1:33">
      <c r="A184" s="29">
        <f t="shared" si="23"/>
        <v>180</v>
      </c>
      <c r="B184" s="41">
        <f t="shared" si="24"/>
        <v>44029</v>
      </c>
      <c r="C184" s="60">
        <f t="shared" si="25"/>
        <v>6210</v>
      </c>
      <c r="D184" s="29" t="s">
        <v>9</v>
      </c>
      <c r="E184" s="29"/>
      <c r="F184" s="43">
        <v>0.02</v>
      </c>
      <c r="G184" s="29" t="s">
        <v>5</v>
      </c>
      <c r="H184" s="60">
        <f t="shared" si="26"/>
        <v>86.94</v>
      </c>
      <c r="I184" s="44"/>
      <c r="J184" s="60">
        <f t="shared" si="27"/>
        <v>95.459999999999923</v>
      </c>
      <c r="K184" s="44"/>
      <c r="L184" s="70">
        <f t="shared" si="28"/>
        <v>90</v>
      </c>
      <c r="M184" s="42">
        <f t="shared" si="30"/>
        <v>0</v>
      </c>
      <c r="N184" s="45"/>
      <c r="O184" s="42"/>
      <c r="P184" s="73">
        <f t="shared" si="29"/>
        <v>90</v>
      </c>
      <c r="Q184" s="74"/>
      <c r="R184" s="75">
        <f>SUM(M167:M184)</f>
        <v>510</v>
      </c>
      <c r="S184" s="72">
        <f>SUM(L167:L184)</f>
        <v>1460</v>
      </c>
      <c r="T184" s="67">
        <f>S184*0.1</f>
        <v>146</v>
      </c>
      <c r="U184" s="74" t="s">
        <v>31</v>
      </c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spans="1:33">
      <c r="A185" s="15">
        <f t="shared" si="23"/>
        <v>181</v>
      </c>
      <c r="B185" s="14">
        <f t="shared" si="24"/>
        <v>44030</v>
      </c>
      <c r="C185" s="58">
        <f t="shared" si="25"/>
        <v>6300</v>
      </c>
      <c r="D185" s="15" t="s">
        <v>9</v>
      </c>
      <c r="E185" s="15"/>
      <c r="F185" s="32">
        <v>0.02</v>
      </c>
      <c r="G185" s="15" t="s">
        <v>5</v>
      </c>
      <c r="H185" s="58">
        <f t="shared" si="26"/>
        <v>88.199999999999989</v>
      </c>
      <c r="I185" s="19"/>
      <c r="J185" s="58">
        <f t="shared" si="27"/>
        <v>93.659999999999911</v>
      </c>
      <c r="K185" s="19"/>
      <c r="L185" s="67">
        <f t="shared" si="28"/>
        <v>90</v>
      </c>
      <c r="M185" s="31">
        <f t="shared" si="30"/>
        <v>50</v>
      </c>
      <c r="N185" s="39"/>
      <c r="O185" s="31"/>
      <c r="P185" s="68">
        <f t="shared" si="29"/>
        <v>90</v>
      </c>
      <c r="Q185" s="65"/>
      <c r="R185" s="65"/>
      <c r="S185" s="15"/>
      <c r="T185" s="15"/>
      <c r="U185" s="76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spans="1:33">
      <c r="A186" s="15">
        <f t="shared" si="23"/>
        <v>182</v>
      </c>
      <c r="B186" s="14">
        <f t="shared" si="24"/>
        <v>44031</v>
      </c>
      <c r="C186" s="58">
        <f t="shared" si="25"/>
        <v>6340</v>
      </c>
      <c r="D186" s="15" t="s">
        <v>9</v>
      </c>
      <c r="E186" s="15"/>
      <c r="F186" s="32">
        <v>0.02</v>
      </c>
      <c r="G186" s="15" t="s">
        <v>5</v>
      </c>
      <c r="H186" s="58">
        <f t="shared" si="26"/>
        <v>88.759999999999991</v>
      </c>
      <c r="I186" s="19"/>
      <c r="J186" s="58">
        <f t="shared" si="27"/>
        <v>92.419999999999902</v>
      </c>
      <c r="K186" s="19"/>
      <c r="L186" s="67">
        <f t="shared" si="28"/>
        <v>90</v>
      </c>
      <c r="M186" s="31">
        <f t="shared" si="30"/>
        <v>50</v>
      </c>
      <c r="N186" s="39"/>
      <c r="O186" s="31"/>
      <c r="P186" s="68">
        <f t="shared" si="29"/>
        <v>90</v>
      </c>
      <c r="Q186" s="65"/>
      <c r="R186" s="65"/>
      <c r="S186" s="15"/>
      <c r="T186" s="15"/>
      <c r="U186" s="76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spans="1:33">
      <c r="A187" s="15">
        <f t="shared" si="23"/>
        <v>183</v>
      </c>
      <c r="B187" s="14">
        <f t="shared" si="24"/>
        <v>44032</v>
      </c>
      <c r="C187" s="58">
        <f t="shared" si="25"/>
        <v>6380</v>
      </c>
      <c r="D187" s="15" t="s">
        <v>9</v>
      </c>
      <c r="E187" s="15"/>
      <c r="F187" s="32">
        <v>0.02</v>
      </c>
      <c r="G187" s="15" t="s">
        <v>5</v>
      </c>
      <c r="H187" s="58">
        <f t="shared" si="26"/>
        <v>89.320000000000007</v>
      </c>
      <c r="I187" s="19"/>
      <c r="J187" s="58">
        <f t="shared" si="27"/>
        <v>91.73999999999991</v>
      </c>
      <c r="K187" s="19"/>
      <c r="L187" s="67">
        <f t="shared" si="28"/>
        <v>90</v>
      </c>
      <c r="M187" s="31">
        <f t="shared" si="30"/>
        <v>50</v>
      </c>
      <c r="N187" s="39"/>
      <c r="O187" s="31"/>
      <c r="P187" s="68">
        <f t="shared" si="29"/>
        <v>90</v>
      </c>
      <c r="Q187" s="65"/>
      <c r="R187" s="65"/>
      <c r="S187" s="15"/>
      <c r="T187" s="15"/>
      <c r="U187" s="76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spans="1:33">
      <c r="A188" s="15">
        <f t="shared" si="23"/>
        <v>184</v>
      </c>
      <c r="B188" s="14">
        <f t="shared" si="24"/>
        <v>44033</v>
      </c>
      <c r="C188" s="58">
        <f t="shared" si="25"/>
        <v>6420</v>
      </c>
      <c r="D188" s="15" t="s">
        <v>9</v>
      </c>
      <c r="E188" s="15"/>
      <c r="F188" s="32">
        <v>0.02</v>
      </c>
      <c r="G188" s="15" t="s">
        <v>5</v>
      </c>
      <c r="H188" s="58">
        <f t="shared" si="26"/>
        <v>89.88</v>
      </c>
      <c r="I188" s="19"/>
      <c r="J188" s="58">
        <f t="shared" si="27"/>
        <v>91.619999999999905</v>
      </c>
      <c r="K188" s="19"/>
      <c r="L188" s="67">
        <f t="shared" si="28"/>
        <v>90</v>
      </c>
      <c r="M188" s="31">
        <f t="shared" si="30"/>
        <v>50</v>
      </c>
      <c r="N188" s="39"/>
      <c r="O188" s="31"/>
      <c r="P188" s="68">
        <f t="shared" si="29"/>
        <v>90</v>
      </c>
      <c r="Q188" s="65"/>
      <c r="R188" s="65"/>
      <c r="S188" s="15"/>
      <c r="T188" s="15"/>
      <c r="U188" s="7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spans="1:33">
      <c r="A189" s="15">
        <f t="shared" si="23"/>
        <v>185</v>
      </c>
      <c r="B189" s="14">
        <f t="shared" si="24"/>
        <v>44034</v>
      </c>
      <c r="C189" s="58">
        <f t="shared" si="25"/>
        <v>6460</v>
      </c>
      <c r="D189" s="15" t="s">
        <v>9</v>
      </c>
      <c r="E189" s="15"/>
      <c r="F189" s="32">
        <v>0.02</v>
      </c>
      <c r="G189" s="15" t="s">
        <v>5</v>
      </c>
      <c r="H189" s="58">
        <f t="shared" si="26"/>
        <v>90.439999999999984</v>
      </c>
      <c r="I189" s="19"/>
      <c r="J189" s="58">
        <f t="shared" si="27"/>
        <v>92.059999999999889</v>
      </c>
      <c r="K189" s="19"/>
      <c r="L189" s="67">
        <f t="shared" si="28"/>
        <v>90</v>
      </c>
      <c r="M189" s="31">
        <f t="shared" si="30"/>
        <v>50</v>
      </c>
      <c r="N189" s="39"/>
      <c r="O189" s="31"/>
      <c r="P189" s="68">
        <f t="shared" si="29"/>
        <v>90</v>
      </c>
      <c r="Q189" s="65"/>
      <c r="R189" s="65"/>
      <c r="S189" s="15"/>
      <c r="T189" s="15"/>
      <c r="U189" s="7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:33">
      <c r="A190" s="15">
        <f t="shared" si="23"/>
        <v>186</v>
      </c>
      <c r="B190" s="14">
        <f t="shared" si="24"/>
        <v>44035</v>
      </c>
      <c r="C190" s="58">
        <f t="shared" si="25"/>
        <v>6500</v>
      </c>
      <c r="D190" s="15" t="s">
        <v>9</v>
      </c>
      <c r="E190" s="15"/>
      <c r="F190" s="32">
        <v>0.02</v>
      </c>
      <c r="G190" s="15" t="s">
        <v>5</v>
      </c>
      <c r="H190" s="58">
        <f t="shared" si="26"/>
        <v>91</v>
      </c>
      <c r="I190" s="19"/>
      <c r="J190" s="58">
        <f t="shared" si="27"/>
        <v>93.059999999999889</v>
      </c>
      <c r="K190" s="19"/>
      <c r="L190" s="67">
        <f t="shared" si="28"/>
        <v>90</v>
      </c>
      <c r="M190" s="31">
        <f t="shared" si="30"/>
        <v>0</v>
      </c>
      <c r="N190" s="39"/>
      <c r="O190" s="31"/>
      <c r="P190" s="68">
        <f t="shared" si="29"/>
        <v>90</v>
      </c>
      <c r="Q190" s="65"/>
      <c r="R190" s="65"/>
      <c r="S190" s="15"/>
      <c r="T190" s="15"/>
      <c r="U190" s="7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spans="1:33">
      <c r="A191" s="15">
        <f t="shared" si="23"/>
        <v>187</v>
      </c>
      <c r="B191" s="14">
        <f t="shared" si="24"/>
        <v>44036</v>
      </c>
      <c r="C191" s="58">
        <f t="shared" si="25"/>
        <v>6590</v>
      </c>
      <c r="D191" s="15" t="s">
        <v>9</v>
      </c>
      <c r="E191" s="15"/>
      <c r="F191" s="32">
        <v>0.02</v>
      </c>
      <c r="G191" s="15" t="s">
        <v>5</v>
      </c>
      <c r="H191" s="58">
        <f t="shared" si="26"/>
        <v>92.26</v>
      </c>
      <c r="I191" s="19"/>
      <c r="J191" s="58">
        <f t="shared" si="27"/>
        <v>95.319999999999894</v>
      </c>
      <c r="K191" s="19"/>
      <c r="L191" s="67">
        <f t="shared" si="28"/>
        <v>90</v>
      </c>
      <c r="M191" s="31">
        <f t="shared" si="30"/>
        <v>0</v>
      </c>
      <c r="N191" s="39"/>
      <c r="O191" s="31"/>
      <c r="P191" s="68">
        <f t="shared" si="29"/>
        <v>90</v>
      </c>
      <c r="Q191" s="65"/>
      <c r="R191" s="65"/>
      <c r="S191" s="15"/>
      <c r="T191" s="15"/>
      <c r="U191" s="7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spans="1:33">
      <c r="A192" s="15">
        <f t="shared" si="23"/>
        <v>188</v>
      </c>
      <c r="B192" s="14">
        <f t="shared" si="24"/>
        <v>44037</v>
      </c>
      <c r="C192" s="58">
        <f t="shared" si="25"/>
        <v>6680</v>
      </c>
      <c r="D192" s="15" t="s">
        <v>9</v>
      </c>
      <c r="E192" s="15"/>
      <c r="F192" s="32">
        <v>0.02</v>
      </c>
      <c r="G192" s="15" t="s">
        <v>5</v>
      </c>
      <c r="H192" s="58">
        <f t="shared" si="26"/>
        <v>93.52</v>
      </c>
      <c r="I192" s="19"/>
      <c r="J192" s="58">
        <f t="shared" si="27"/>
        <v>98.83999999999989</v>
      </c>
      <c r="K192" s="19"/>
      <c r="L192" s="67">
        <f t="shared" si="28"/>
        <v>90</v>
      </c>
      <c r="M192" s="31">
        <f t="shared" si="30"/>
        <v>50</v>
      </c>
      <c r="N192" s="39"/>
      <c r="O192" s="31"/>
      <c r="P192" s="68">
        <f t="shared" si="29"/>
        <v>90</v>
      </c>
      <c r="Q192" s="65"/>
      <c r="R192" s="65"/>
      <c r="S192" s="15"/>
      <c r="T192" s="15"/>
      <c r="U192" s="7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spans="1:33">
      <c r="A193" s="15">
        <f t="shared" si="23"/>
        <v>189</v>
      </c>
      <c r="B193" s="14">
        <f t="shared" si="24"/>
        <v>44038</v>
      </c>
      <c r="C193" s="58">
        <f t="shared" si="25"/>
        <v>6720</v>
      </c>
      <c r="D193" s="15" t="s">
        <v>9</v>
      </c>
      <c r="E193" s="15"/>
      <c r="F193" s="32">
        <v>0.02</v>
      </c>
      <c r="G193" s="15" t="s">
        <v>5</v>
      </c>
      <c r="H193" s="58">
        <f t="shared" si="26"/>
        <v>94.08</v>
      </c>
      <c r="I193" s="19"/>
      <c r="J193" s="58">
        <f t="shared" si="27"/>
        <v>102.91999999999989</v>
      </c>
      <c r="K193" s="19"/>
      <c r="L193" s="67">
        <f t="shared" si="28"/>
        <v>100</v>
      </c>
      <c r="M193" s="31">
        <f t="shared" si="30"/>
        <v>60</v>
      </c>
      <c r="N193" s="39"/>
      <c r="O193" s="31"/>
      <c r="P193" s="68">
        <f t="shared" si="29"/>
        <v>100</v>
      </c>
      <c r="Q193" s="65"/>
      <c r="R193" s="65"/>
      <c r="S193" s="15"/>
      <c r="T193" s="15"/>
      <c r="U193" s="7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spans="1:33">
      <c r="A194" s="15">
        <f t="shared" si="23"/>
        <v>190</v>
      </c>
      <c r="B194" s="14">
        <f t="shared" si="24"/>
        <v>44039</v>
      </c>
      <c r="C194" s="58">
        <f t="shared" si="25"/>
        <v>6760</v>
      </c>
      <c r="D194" s="15" t="s">
        <v>9</v>
      </c>
      <c r="E194" s="15"/>
      <c r="F194" s="32">
        <v>0.02</v>
      </c>
      <c r="G194" s="15" t="s">
        <v>5</v>
      </c>
      <c r="H194" s="58">
        <f t="shared" si="26"/>
        <v>94.639999999999986</v>
      </c>
      <c r="I194" s="19"/>
      <c r="J194" s="58">
        <f t="shared" si="27"/>
        <v>97.559999999999874</v>
      </c>
      <c r="K194" s="19"/>
      <c r="L194" s="67">
        <f t="shared" si="28"/>
        <v>90</v>
      </c>
      <c r="M194" s="31">
        <f t="shared" si="30"/>
        <v>50</v>
      </c>
      <c r="N194" s="39"/>
      <c r="O194" s="31"/>
      <c r="P194" s="68">
        <f t="shared" si="29"/>
        <v>90</v>
      </c>
      <c r="Q194" s="65"/>
      <c r="R194" s="65"/>
      <c r="S194" s="15"/>
      <c r="T194" s="15"/>
      <c r="U194" s="7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spans="1:33">
      <c r="A195" s="15">
        <f t="shared" si="23"/>
        <v>191</v>
      </c>
      <c r="B195" s="14">
        <f t="shared" si="24"/>
        <v>44040</v>
      </c>
      <c r="C195" s="58">
        <f t="shared" si="25"/>
        <v>6800</v>
      </c>
      <c r="D195" s="15" t="s">
        <v>9</v>
      </c>
      <c r="E195" s="15"/>
      <c r="F195" s="32">
        <v>0.02</v>
      </c>
      <c r="G195" s="15" t="s">
        <v>5</v>
      </c>
      <c r="H195" s="58">
        <f t="shared" si="26"/>
        <v>95.199999999999989</v>
      </c>
      <c r="I195" s="19"/>
      <c r="J195" s="58">
        <f t="shared" si="27"/>
        <v>102.75999999999986</v>
      </c>
      <c r="K195" s="19"/>
      <c r="L195" s="67">
        <f t="shared" si="28"/>
        <v>100</v>
      </c>
      <c r="M195" s="31">
        <f t="shared" si="30"/>
        <v>60</v>
      </c>
      <c r="N195" s="39"/>
      <c r="O195" s="31"/>
      <c r="P195" s="68">
        <f t="shared" si="29"/>
        <v>100</v>
      </c>
      <c r="Q195" s="65"/>
      <c r="R195" s="65"/>
      <c r="S195" s="15"/>
      <c r="T195" s="15"/>
      <c r="U195" s="7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spans="1:33">
      <c r="A196" s="15">
        <f t="shared" si="23"/>
        <v>192</v>
      </c>
      <c r="B196" s="14">
        <f t="shared" si="24"/>
        <v>44041</v>
      </c>
      <c r="C196" s="58">
        <f t="shared" si="25"/>
        <v>6840</v>
      </c>
      <c r="D196" s="15" t="s">
        <v>9</v>
      </c>
      <c r="E196" s="15"/>
      <c r="F196" s="32">
        <v>0.02</v>
      </c>
      <c r="G196" s="15" t="s">
        <v>5</v>
      </c>
      <c r="H196" s="58">
        <f t="shared" si="26"/>
        <v>95.76</v>
      </c>
      <c r="I196" s="19"/>
      <c r="J196" s="58">
        <f t="shared" si="27"/>
        <v>98.519999999999868</v>
      </c>
      <c r="K196" s="19"/>
      <c r="L196" s="67">
        <f t="shared" si="28"/>
        <v>90</v>
      </c>
      <c r="M196" s="31">
        <f t="shared" si="30"/>
        <v>60</v>
      </c>
      <c r="N196" s="39"/>
      <c r="O196" s="31"/>
      <c r="P196" s="68">
        <f t="shared" si="29"/>
        <v>90</v>
      </c>
      <c r="Q196" s="65"/>
      <c r="R196" s="65"/>
      <c r="S196" s="15"/>
      <c r="T196" s="15"/>
      <c r="U196" s="7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spans="1:33">
      <c r="A197" s="15">
        <f t="shared" si="23"/>
        <v>193</v>
      </c>
      <c r="B197" s="14">
        <f t="shared" si="24"/>
        <v>44042</v>
      </c>
      <c r="C197" s="58">
        <f t="shared" si="25"/>
        <v>6870</v>
      </c>
      <c r="D197" s="15" t="s">
        <v>9</v>
      </c>
      <c r="E197" s="15"/>
      <c r="F197" s="32">
        <v>0.02</v>
      </c>
      <c r="G197" s="15" t="s">
        <v>5</v>
      </c>
      <c r="H197" s="58">
        <f t="shared" si="26"/>
        <v>96.179999999999993</v>
      </c>
      <c r="I197" s="19"/>
      <c r="J197" s="58">
        <f t="shared" si="27"/>
        <v>104.69999999999986</v>
      </c>
      <c r="K197" s="19"/>
      <c r="L197" s="67">
        <f t="shared" si="28"/>
        <v>100</v>
      </c>
      <c r="M197" s="31">
        <f t="shared" si="30"/>
        <v>0</v>
      </c>
      <c r="N197" s="39"/>
      <c r="O197" s="31"/>
      <c r="P197" s="68">
        <f t="shared" si="29"/>
        <v>100</v>
      </c>
      <c r="Q197" s="65"/>
      <c r="R197" s="65"/>
      <c r="S197" s="15"/>
      <c r="T197" s="15"/>
      <c r="U197" s="7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spans="1:33">
      <c r="A198" s="15">
        <f t="shared" si="23"/>
        <v>194</v>
      </c>
      <c r="B198" s="14">
        <f t="shared" si="24"/>
        <v>44043</v>
      </c>
      <c r="C198" s="58">
        <f t="shared" si="25"/>
        <v>6970</v>
      </c>
      <c r="D198" s="15" t="s">
        <v>9</v>
      </c>
      <c r="E198" s="15"/>
      <c r="F198" s="32">
        <v>0.02</v>
      </c>
      <c r="G198" s="15" t="s">
        <v>5</v>
      </c>
      <c r="H198" s="58">
        <f t="shared" si="26"/>
        <v>97.58</v>
      </c>
      <c r="I198" s="19"/>
      <c r="J198" s="58">
        <f t="shared" si="27"/>
        <v>102.27999999999986</v>
      </c>
      <c r="K198" s="19"/>
      <c r="L198" s="67">
        <f t="shared" si="28"/>
        <v>100</v>
      </c>
      <c r="M198" s="31">
        <f t="shared" si="30"/>
        <v>0</v>
      </c>
      <c r="N198" s="39"/>
      <c r="O198" s="31"/>
      <c r="P198" s="68">
        <f t="shared" si="29"/>
        <v>100</v>
      </c>
      <c r="Q198" s="65"/>
      <c r="R198" s="65"/>
      <c r="S198" s="15"/>
      <c r="T198" s="15"/>
      <c r="U198" s="7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spans="1:33">
      <c r="A199" s="15">
        <f t="shared" si="23"/>
        <v>195</v>
      </c>
      <c r="B199" s="14">
        <f t="shared" si="24"/>
        <v>44044</v>
      </c>
      <c r="C199" s="58">
        <f t="shared" si="25"/>
        <v>7070</v>
      </c>
      <c r="D199" s="15" t="s">
        <v>9</v>
      </c>
      <c r="E199" s="15"/>
      <c r="F199" s="32">
        <v>0.02</v>
      </c>
      <c r="G199" s="15" t="s">
        <v>5</v>
      </c>
      <c r="H199" s="58">
        <f t="shared" si="26"/>
        <v>98.98</v>
      </c>
      <c r="I199" s="19"/>
      <c r="J199" s="58">
        <f t="shared" si="27"/>
        <v>101.25999999999986</v>
      </c>
      <c r="K199" s="19"/>
      <c r="L199" s="67">
        <f t="shared" si="28"/>
        <v>100</v>
      </c>
      <c r="M199" s="31">
        <f t="shared" si="30"/>
        <v>60</v>
      </c>
      <c r="N199" s="39"/>
      <c r="O199" s="31"/>
      <c r="P199" s="68">
        <f t="shared" si="29"/>
        <v>100</v>
      </c>
      <c r="Q199" s="65"/>
      <c r="R199" s="65"/>
      <c r="S199" s="15"/>
      <c r="T199" s="15"/>
      <c r="U199" s="7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spans="1:33">
      <c r="A200" s="15">
        <f t="shared" si="23"/>
        <v>196</v>
      </c>
      <c r="B200" s="14">
        <f t="shared" si="24"/>
        <v>44045</v>
      </c>
      <c r="C200" s="58">
        <f t="shared" si="25"/>
        <v>7110</v>
      </c>
      <c r="D200" s="15" t="s">
        <v>9</v>
      </c>
      <c r="E200" s="15"/>
      <c r="F200" s="32">
        <v>0.02</v>
      </c>
      <c r="G200" s="15" t="s">
        <v>5</v>
      </c>
      <c r="H200" s="58">
        <f t="shared" si="26"/>
        <v>99.54</v>
      </c>
      <c r="I200" s="19"/>
      <c r="J200" s="58">
        <f t="shared" si="27"/>
        <v>100.79999999999987</v>
      </c>
      <c r="K200" s="19"/>
      <c r="L200" s="67">
        <f t="shared" si="28"/>
        <v>100</v>
      </c>
      <c r="M200" s="31">
        <f t="shared" si="30"/>
        <v>60</v>
      </c>
      <c r="N200" s="39"/>
      <c r="O200" s="31"/>
      <c r="P200" s="68">
        <f t="shared" si="29"/>
        <v>100</v>
      </c>
      <c r="Q200" s="65"/>
      <c r="R200" s="65"/>
      <c r="S200" s="15"/>
      <c r="T200" s="15"/>
      <c r="U200" s="7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spans="1:33">
      <c r="A201" s="15">
        <f t="shared" si="23"/>
        <v>197</v>
      </c>
      <c r="B201" s="14">
        <f t="shared" si="24"/>
        <v>44046</v>
      </c>
      <c r="C201" s="58">
        <f t="shared" si="25"/>
        <v>7150</v>
      </c>
      <c r="D201" s="15" t="s">
        <v>9</v>
      </c>
      <c r="E201" s="15"/>
      <c r="F201" s="32">
        <v>0.02</v>
      </c>
      <c r="G201" s="15" t="s">
        <v>5</v>
      </c>
      <c r="H201" s="58">
        <f t="shared" si="26"/>
        <v>100.1</v>
      </c>
      <c r="I201" s="19"/>
      <c r="J201" s="58">
        <f t="shared" si="27"/>
        <v>100.89999999999986</v>
      </c>
      <c r="K201" s="19"/>
      <c r="L201" s="67">
        <f t="shared" si="28"/>
        <v>100</v>
      </c>
      <c r="M201" s="31">
        <f t="shared" si="30"/>
        <v>60</v>
      </c>
      <c r="N201" s="39"/>
      <c r="O201" s="31"/>
      <c r="P201" s="68">
        <f t="shared" si="29"/>
        <v>100</v>
      </c>
      <c r="Q201" s="65"/>
      <c r="R201" s="65"/>
      <c r="S201" s="15"/>
      <c r="T201" s="15"/>
      <c r="U201" s="7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spans="1:33">
      <c r="A202" s="15">
        <f t="shared" si="23"/>
        <v>198</v>
      </c>
      <c r="B202" s="14">
        <f t="shared" si="24"/>
        <v>44047</v>
      </c>
      <c r="C202" s="58">
        <f t="shared" si="25"/>
        <v>7190</v>
      </c>
      <c r="D202" s="15" t="s">
        <v>9</v>
      </c>
      <c r="E202" s="15"/>
      <c r="F202" s="32">
        <v>0.02</v>
      </c>
      <c r="G202" s="15" t="s">
        <v>5</v>
      </c>
      <c r="H202" s="58">
        <f t="shared" si="26"/>
        <v>100.66</v>
      </c>
      <c r="I202" s="19"/>
      <c r="J202" s="58">
        <f t="shared" si="27"/>
        <v>101.55999999999986</v>
      </c>
      <c r="K202" s="19"/>
      <c r="L202" s="67">
        <f t="shared" si="28"/>
        <v>100</v>
      </c>
      <c r="M202" s="31">
        <f t="shared" si="30"/>
        <v>60</v>
      </c>
      <c r="N202" s="39"/>
      <c r="O202" s="31"/>
      <c r="P202" s="68">
        <f t="shared" si="29"/>
        <v>100</v>
      </c>
      <c r="Q202" s="65"/>
      <c r="R202" s="65"/>
      <c r="S202" s="15"/>
      <c r="T202" s="15"/>
      <c r="U202" s="76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spans="1:33">
      <c r="A203" s="15">
        <f t="shared" si="23"/>
        <v>199</v>
      </c>
      <c r="B203" s="14">
        <f t="shared" si="24"/>
        <v>44048</v>
      </c>
      <c r="C203" s="58">
        <f t="shared" si="25"/>
        <v>7230</v>
      </c>
      <c r="D203" s="15" t="s">
        <v>9</v>
      </c>
      <c r="E203" s="15"/>
      <c r="F203" s="32">
        <v>0.02</v>
      </c>
      <c r="G203" s="15" t="s">
        <v>5</v>
      </c>
      <c r="H203" s="58">
        <f t="shared" si="26"/>
        <v>101.21999999999998</v>
      </c>
      <c r="I203" s="19"/>
      <c r="J203" s="58">
        <f t="shared" si="27"/>
        <v>102.77999999999984</v>
      </c>
      <c r="K203" s="19"/>
      <c r="L203" s="67">
        <f t="shared" si="28"/>
        <v>100</v>
      </c>
      <c r="M203" s="31">
        <f t="shared" si="30"/>
        <v>60</v>
      </c>
      <c r="N203" s="39"/>
      <c r="O203" s="31"/>
      <c r="P203" s="68">
        <f t="shared" si="29"/>
        <v>100</v>
      </c>
      <c r="Q203" s="65"/>
      <c r="R203" s="65"/>
      <c r="S203" s="15"/>
      <c r="T203" s="15"/>
      <c r="U203" s="76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spans="1:33">
      <c r="A204" s="15">
        <f t="shared" si="23"/>
        <v>200</v>
      </c>
      <c r="B204" s="14">
        <f t="shared" si="24"/>
        <v>44049</v>
      </c>
      <c r="C204" s="58">
        <f t="shared" si="25"/>
        <v>7270</v>
      </c>
      <c r="D204" s="15" t="s">
        <v>9</v>
      </c>
      <c r="E204" s="15"/>
      <c r="F204" s="32">
        <v>0.02</v>
      </c>
      <c r="G204" s="15" t="s">
        <v>5</v>
      </c>
      <c r="H204" s="58">
        <f t="shared" si="26"/>
        <v>101.78</v>
      </c>
      <c r="I204" s="19"/>
      <c r="J204" s="58">
        <f t="shared" si="27"/>
        <v>104.55999999999985</v>
      </c>
      <c r="K204" s="19"/>
      <c r="L204" s="67">
        <f t="shared" si="28"/>
        <v>100</v>
      </c>
      <c r="M204" s="31">
        <f t="shared" si="30"/>
        <v>0</v>
      </c>
      <c r="N204" s="39"/>
      <c r="O204" s="31"/>
      <c r="P204" s="68">
        <f t="shared" si="29"/>
        <v>100</v>
      </c>
      <c r="Q204" s="65"/>
      <c r="R204" s="65"/>
      <c r="S204" s="15"/>
      <c r="T204" s="15"/>
      <c r="U204" s="76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spans="1:33">
      <c r="A205" s="15">
        <f t="shared" si="23"/>
        <v>201</v>
      </c>
      <c r="B205" s="14">
        <f t="shared" si="24"/>
        <v>44050</v>
      </c>
      <c r="C205" s="58">
        <f t="shared" si="25"/>
        <v>7370</v>
      </c>
      <c r="D205" s="15" t="s">
        <v>9</v>
      </c>
      <c r="E205" s="15"/>
      <c r="F205" s="32">
        <v>0.02</v>
      </c>
      <c r="G205" s="15" t="s">
        <v>5</v>
      </c>
      <c r="H205" s="58">
        <f t="shared" si="26"/>
        <v>103.17999999999999</v>
      </c>
      <c r="I205" s="19"/>
      <c r="J205" s="58">
        <f t="shared" si="27"/>
        <v>107.73999999999984</v>
      </c>
      <c r="K205" s="19"/>
      <c r="L205" s="67">
        <f t="shared" si="28"/>
        <v>100</v>
      </c>
      <c r="M205" s="31">
        <f t="shared" si="30"/>
        <v>0</v>
      </c>
      <c r="N205" s="39"/>
      <c r="O205" s="31"/>
      <c r="P205" s="68">
        <f t="shared" si="29"/>
        <v>100</v>
      </c>
      <c r="Q205" s="65"/>
      <c r="R205" s="65"/>
      <c r="S205" s="15"/>
      <c r="T205" s="15"/>
      <c r="U205" s="76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spans="1:33">
      <c r="A206" s="15">
        <f t="shared" si="23"/>
        <v>202</v>
      </c>
      <c r="B206" s="14">
        <f t="shared" si="24"/>
        <v>44051</v>
      </c>
      <c r="C206" s="58">
        <f t="shared" si="25"/>
        <v>7470</v>
      </c>
      <c r="D206" s="15" t="s">
        <v>9</v>
      </c>
      <c r="E206" s="15"/>
      <c r="F206" s="32">
        <v>0.02</v>
      </c>
      <c r="G206" s="15" t="s">
        <v>5</v>
      </c>
      <c r="H206" s="58">
        <f t="shared" si="26"/>
        <v>104.58</v>
      </c>
      <c r="I206" s="19"/>
      <c r="J206" s="58">
        <f t="shared" si="27"/>
        <v>112.31999999999984</v>
      </c>
      <c r="K206" s="19"/>
      <c r="L206" s="67">
        <f t="shared" si="28"/>
        <v>110</v>
      </c>
      <c r="M206" s="31">
        <f t="shared" si="30"/>
        <v>70</v>
      </c>
      <c r="N206" s="39"/>
      <c r="O206" s="31"/>
      <c r="P206" s="68">
        <f t="shared" si="29"/>
        <v>110</v>
      </c>
      <c r="Q206" s="65"/>
      <c r="R206" s="65"/>
      <c r="S206" s="15"/>
      <c r="T206" s="15"/>
      <c r="U206" s="76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spans="1:33">
      <c r="A207" s="15">
        <f t="shared" si="23"/>
        <v>203</v>
      </c>
      <c r="B207" s="14">
        <f t="shared" si="24"/>
        <v>44052</v>
      </c>
      <c r="C207" s="58">
        <f t="shared" si="25"/>
        <v>7510</v>
      </c>
      <c r="D207" s="15" t="s">
        <v>9</v>
      </c>
      <c r="E207" s="15"/>
      <c r="F207" s="32">
        <v>0.02</v>
      </c>
      <c r="G207" s="15" t="s">
        <v>5</v>
      </c>
      <c r="H207" s="58">
        <f t="shared" si="26"/>
        <v>105.14</v>
      </c>
      <c r="I207" s="19"/>
      <c r="J207" s="58">
        <f t="shared" si="27"/>
        <v>107.45999999999984</v>
      </c>
      <c r="K207" s="19"/>
      <c r="L207" s="67">
        <f t="shared" si="28"/>
        <v>100</v>
      </c>
      <c r="M207" s="31">
        <f t="shared" si="30"/>
        <v>60</v>
      </c>
      <c r="N207" s="39"/>
      <c r="O207" s="31"/>
      <c r="P207" s="68">
        <f t="shared" si="29"/>
        <v>100</v>
      </c>
      <c r="Q207" s="65"/>
      <c r="R207" s="65"/>
      <c r="S207" s="15"/>
      <c r="T207" s="15"/>
      <c r="U207" s="76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spans="1:33">
      <c r="A208" s="15">
        <f t="shared" si="23"/>
        <v>204</v>
      </c>
      <c r="B208" s="14">
        <f t="shared" si="24"/>
        <v>44053</v>
      </c>
      <c r="C208" s="58">
        <f t="shared" si="25"/>
        <v>7550</v>
      </c>
      <c r="D208" s="15" t="s">
        <v>9</v>
      </c>
      <c r="E208" s="15"/>
      <c r="F208" s="32">
        <v>0.02</v>
      </c>
      <c r="G208" s="15" t="s">
        <v>5</v>
      </c>
      <c r="H208" s="58">
        <f t="shared" si="26"/>
        <v>105.69999999999999</v>
      </c>
      <c r="I208" s="19"/>
      <c r="J208" s="58">
        <f t="shared" si="27"/>
        <v>113.15999999999983</v>
      </c>
      <c r="K208" s="19"/>
      <c r="L208" s="67">
        <f t="shared" si="28"/>
        <v>110</v>
      </c>
      <c r="M208" s="31">
        <f t="shared" si="30"/>
        <v>70</v>
      </c>
      <c r="N208" s="39"/>
      <c r="O208" s="31"/>
      <c r="P208" s="68">
        <f t="shared" si="29"/>
        <v>110</v>
      </c>
      <c r="Q208" s="65"/>
      <c r="R208" s="65"/>
      <c r="S208" s="15"/>
      <c r="T208" s="15"/>
      <c r="U208" s="76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spans="1:33">
      <c r="A209" s="15">
        <f t="shared" si="23"/>
        <v>205</v>
      </c>
      <c r="B209" s="14">
        <f t="shared" si="24"/>
        <v>44054</v>
      </c>
      <c r="C209" s="58">
        <f t="shared" si="25"/>
        <v>7590</v>
      </c>
      <c r="D209" s="15" t="s">
        <v>9</v>
      </c>
      <c r="E209" s="15"/>
      <c r="F209" s="32">
        <v>0.02</v>
      </c>
      <c r="G209" s="15" t="s">
        <v>5</v>
      </c>
      <c r="H209" s="58">
        <f t="shared" si="26"/>
        <v>106.26</v>
      </c>
      <c r="I209" s="19"/>
      <c r="J209" s="58">
        <f t="shared" si="27"/>
        <v>109.41999999999983</v>
      </c>
      <c r="K209" s="19"/>
      <c r="L209" s="67">
        <f t="shared" si="28"/>
        <v>100</v>
      </c>
      <c r="M209" s="31">
        <f t="shared" si="30"/>
        <v>70</v>
      </c>
      <c r="N209" s="39"/>
      <c r="O209" s="31"/>
      <c r="P209" s="68">
        <f t="shared" si="29"/>
        <v>100</v>
      </c>
      <c r="Q209" s="65"/>
      <c r="R209" s="65"/>
      <c r="S209" s="15"/>
      <c r="T209" s="15"/>
      <c r="U209" s="76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spans="1:33">
      <c r="A210" s="15">
        <f t="shared" si="23"/>
        <v>206</v>
      </c>
      <c r="B210" s="14">
        <f t="shared" si="24"/>
        <v>44055</v>
      </c>
      <c r="C210" s="58">
        <f t="shared" si="25"/>
        <v>7620</v>
      </c>
      <c r="D210" s="15" t="s">
        <v>9</v>
      </c>
      <c r="E210" s="15"/>
      <c r="F210" s="32">
        <v>0.02</v>
      </c>
      <c r="G210" s="15" t="s">
        <v>5</v>
      </c>
      <c r="H210" s="58">
        <f t="shared" si="26"/>
        <v>106.67999999999999</v>
      </c>
      <c r="I210" s="19"/>
      <c r="J210" s="58">
        <f t="shared" si="27"/>
        <v>116.09999999999982</v>
      </c>
      <c r="K210" s="19"/>
      <c r="L210" s="67">
        <f t="shared" si="28"/>
        <v>110</v>
      </c>
      <c r="M210" s="31">
        <f t="shared" si="30"/>
        <v>70</v>
      </c>
      <c r="N210" s="39"/>
      <c r="O210" s="31"/>
      <c r="P210" s="68">
        <f t="shared" si="29"/>
        <v>110</v>
      </c>
      <c r="Q210" s="65"/>
      <c r="R210" s="65"/>
      <c r="S210" s="15"/>
      <c r="T210" s="15"/>
      <c r="U210" s="76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spans="1:33">
      <c r="A211" s="15">
        <f t="shared" si="23"/>
        <v>207</v>
      </c>
      <c r="B211" s="14">
        <f t="shared" si="24"/>
        <v>44056</v>
      </c>
      <c r="C211" s="58">
        <f t="shared" si="25"/>
        <v>7660</v>
      </c>
      <c r="D211" s="15" t="s">
        <v>9</v>
      </c>
      <c r="E211" s="15"/>
      <c r="F211" s="32">
        <v>0.02</v>
      </c>
      <c r="G211" s="15" t="s">
        <v>5</v>
      </c>
      <c r="H211" s="58">
        <f t="shared" si="26"/>
        <v>107.24000000000001</v>
      </c>
      <c r="I211" s="19"/>
      <c r="J211" s="58">
        <f t="shared" si="27"/>
        <v>113.33999999999983</v>
      </c>
      <c r="K211" s="19"/>
      <c r="L211" s="67">
        <f t="shared" si="28"/>
        <v>110</v>
      </c>
      <c r="M211" s="31">
        <f t="shared" si="30"/>
        <v>0</v>
      </c>
      <c r="N211" s="39"/>
      <c r="O211" s="31"/>
      <c r="P211" s="68">
        <f t="shared" si="29"/>
        <v>110</v>
      </c>
      <c r="Q211" s="65"/>
      <c r="R211" s="65"/>
      <c r="S211" s="15"/>
      <c r="T211" s="15"/>
      <c r="U211" s="76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spans="1:33">
      <c r="A212" s="15">
        <f t="shared" si="23"/>
        <v>208</v>
      </c>
      <c r="B212" s="14">
        <f t="shared" si="24"/>
        <v>44057</v>
      </c>
      <c r="C212" s="58">
        <f t="shared" si="25"/>
        <v>7770</v>
      </c>
      <c r="D212" s="15" t="s">
        <v>9</v>
      </c>
      <c r="E212" s="15"/>
      <c r="F212" s="32">
        <v>0.02</v>
      </c>
      <c r="G212" s="15" t="s">
        <v>5</v>
      </c>
      <c r="H212" s="58">
        <f t="shared" si="26"/>
        <v>108.78</v>
      </c>
      <c r="I212" s="19"/>
      <c r="J212" s="58">
        <f t="shared" si="27"/>
        <v>112.11999999999983</v>
      </c>
      <c r="K212" s="19"/>
      <c r="L212" s="67">
        <f t="shared" si="28"/>
        <v>110</v>
      </c>
      <c r="M212" s="31">
        <f t="shared" si="30"/>
        <v>0</v>
      </c>
      <c r="N212" s="39"/>
      <c r="O212" s="31"/>
      <c r="P212" s="68">
        <f t="shared" si="29"/>
        <v>110</v>
      </c>
      <c r="Q212" s="65"/>
      <c r="R212" s="65"/>
      <c r="S212" s="15"/>
      <c r="T212" s="15"/>
      <c r="U212" s="76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1:33">
      <c r="A213" s="15">
        <f t="shared" si="23"/>
        <v>209</v>
      </c>
      <c r="B213" s="14">
        <f t="shared" si="24"/>
        <v>44058</v>
      </c>
      <c r="C213" s="58">
        <f t="shared" si="25"/>
        <v>7880</v>
      </c>
      <c r="D213" s="15" t="s">
        <v>9</v>
      </c>
      <c r="E213" s="15"/>
      <c r="F213" s="32">
        <v>0.02</v>
      </c>
      <c r="G213" s="15" t="s">
        <v>5</v>
      </c>
      <c r="H213" s="58">
        <f t="shared" si="26"/>
        <v>110.32</v>
      </c>
      <c r="I213" s="19"/>
      <c r="J213" s="58">
        <f t="shared" si="27"/>
        <v>112.43999999999983</v>
      </c>
      <c r="K213" s="19"/>
      <c r="L213" s="67">
        <f t="shared" si="28"/>
        <v>110</v>
      </c>
      <c r="M213" s="31">
        <f t="shared" si="30"/>
        <v>70</v>
      </c>
      <c r="N213" s="39"/>
      <c r="O213" s="31"/>
      <c r="P213" s="68">
        <f t="shared" si="29"/>
        <v>110</v>
      </c>
      <c r="Q213" s="65"/>
      <c r="R213" s="65"/>
      <c r="S213" s="15"/>
      <c r="T213" s="15"/>
      <c r="U213" s="76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spans="1:33">
      <c r="A214" s="29">
        <f t="shared" si="23"/>
        <v>210</v>
      </c>
      <c r="B214" s="41">
        <f t="shared" si="24"/>
        <v>44059</v>
      </c>
      <c r="C214" s="60">
        <f t="shared" si="25"/>
        <v>7920</v>
      </c>
      <c r="D214" s="29" t="s">
        <v>9</v>
      </c>
      <c r="E214" s="29"/>
      <c r="F214" s="43">
        <v>0.02</v>
      </c>
      <c r="G214" s="29" t="s">
        <v>5</v>
      </c>
      <c r="H214" s="60">
        <f t="shared" si="26"/>
        <v>110.88</v>
      </c>
      <c r="I214" s="44"/>
      <c r="J214" s="60">
        <f t="shared" si="27"/>
        <v>113.31999999999982</v>
      </c>
      <c r="K214" s="44"/>
      <c r="L214" s="70">
        <f t="shared" si="28"/>
        <v>110</v>
      </c>
      <c r="M214" s="42">
        <f t="shared" si="30"/>
        <v>80</v>
      </c>
      <c r="N214" s="45"/>
      <c r="O214" s="42"/>
      <c r="P214" s="73">
        <f t="shared" si="29"/>
        <v>110</v>
      </c>
      <c r="Q214" s="74"/>
      <c r="R214" s="75">
        <f>SUM(M197:M214)</f>
        <v>790</v>
      </c>
      <c r="S214" s="72">
        <f>SUM(L197:L214)</f>
        <v>1870</v>
      </c>
      <c r="T214" s="67">
        <f>S214*0.1</f>
        <v>187</v>
      </c>
      <c r="U214" s="74" t="s">
        <v>32</v>
      </c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spans="1:33">
      <c r="A215" s="15">
        <f t="shared" si="23"/>
        <v>211</v>
      </c>
      <c r="B215" s="14">
        <f t="shared" si="24"/>
        <v>44060</v>
      </c>
      <c r="C215" s="58">
        <f t="shared" si="25"/>
        <v>7950</v>
      </c>
      <c r="D215" s="15" t="s">
        <v>9</v>
      </c>
      <c r="E215" s="15"/>
      <c r="F215" s="32">
        <v>0.02</v>
      </c>
      <c r="G215" s="15" t="s">
        <v>5</v>
      </c>
      <c r="H215" s="58">
        <f t="shared" si="26"/>
        <v>111.3</v>
      </c>
      <c r="I215" s="19"/>
      <c r="J215" s="58">
        <f t="shared" si="27"/>
        <v>114.61999999999982</v>
      </c>
      <c r="K215" s="19"/>
      <c r="L215" s="67">
        <f t="shared" si="28"/>
        <v>110</v>
      </c>
      <c r="M215" s="31">
        <f t="shared" si="30"/>
        <v>50</v>
      </c>
      <c r="N215" s="39"/>
      <c r="O215" s="31"/>
      <c r="P215" s="68">
        <f t="shared" si="29"/>
        <v>110</v>
      </c>
      <c r="Q215" s="65"/>
      <c r="R215" s="65"/>
      <c r="S215" s="15"/>
      <c r="T215" s="15"/>
      <c r="U215" s="76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spans="1:33">
      <c r="A216" s="15">
        <f t="shared" si="23"/>
        <v>212</v>
      </c>
      <c r="B216" s="14">
        <f t="shared" si="24"/>
        <v>44061</v>
      </c>
      <c r="C216" s="58">
        <f t="shared" si="25"/>
        <v>8010</v>
      </c>
      <c r="D216" s="15" t="s">
        <v>9</v>
      </c>
      <c r="E216" s="15"/>
      <c r="F216" s="32">
        <v>0.02</v>
      </c>
      <c r="G216" s="15" t="s">
        <v>5</v>
      </c>
      <c r="H216" s="58">
        <f t="shared" si="26"/>
        <v>112.14</v>
      </c>
      <c r="I216" s="19"/>
      <c r="J216" s="58">
        <f t="shared" si="27"/>
        <v>116.75999999999982</v>
      </c>
      <c r="K216" s="19"/>
      <c r="L216" s="67">
        <f t="shared" si="28"/>
        <v>110</v>
      </c>
      <c r="M216" s="31">
        <f t="shared" si="30"/>
        <v>50</v>
      </c>
      <c r="N216" s="39"/>
      <c r="O216" s="31"/>
      <c r="P216" s="68">
        <f t="shared" si="29"/>
        <v>110</v>
      </c>
      <c r="Q216" s="65"/>
      <c r="R216" s="65"/>
      <c r="S216" s="15"/>
      <c r="T216" s="15"/>
      <c r="U216" s="76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spans="1:33">
      <c r="A217" s="15">
        <f t="shared" si="23"/>
        <v>213</v>
      </c>
      <c r="B217" s="14">
        <f t="shared" si="24"/>
        <v>44062</v>
      </c>
      <c r="C217" s="58">
        <f t="shared" si="25"/>
        <v>8070</v>
      </c>
      <c r="D217" s="15" t="s">
        <v>9</v>
      </c>
      <c r="E217" s="15"/>
      <c r="F217" s="32">
        <v>0.02</v>
      </c>
      <c r="G217" s="15" t="s">
        <v>5</v>
      </c>
      <c r="H217" s="58">
        <f t="shared" si="26"/>
        <v>112.97999999999999</v>
      </c>
      <c r="I217" s="19"/>
      <c r="J217" s="58">
        <f t="shared" si="27"/>
        <v>119.73999999999981</v>
      </c>
      <c r="K217" s="19"/>
      <c r="L217" s="67">
        <f t="shared" si="28"/>
        <v>110</v>
      </c>
      <c r="M217" s="31">
        <f t="shared" si="30"/>
        <v>50</v>
      </c>
      <c r="N217" s="39"/>
      <c r="O217" s="31"/>
      <c r="P217" s="68">
        <f t="shared" si="29"/>
        <v>110</v>
      </c>
      <c r="Q217" s="65"/>
      <c r="R217" s="65"/>
      <c r="S217" s="15"/>
      <c r="T217" s="15"/>
      <c r="U217" s="76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spans="1:33">
      <c r="A218" s="15">
        <f t="shared" si="23"/>
        <v>214</v>
      </c>
      <c r="B218" s="14">
        <f t="shared" si="24"/>
        <v>44063</v>
      </c>
      <c r="C218" s="58">
        <f t="shared" si="25"/>
        <v>8130</v>
      </c>
      <c r="D218" s="15" t="s">
        <v>9</v>
      </c>
      <c r="E218" s="15"/>
      <c r="F218" s="32">
        <v>0.02</v>
      </c>
      <c r="G218" s="15" t="s">
        <v>5</v>
      </c>
      <c r="H218" s="58">
        <f t="shared" si="26"/>
        <v>113.82</v>
      </c>
      <c r="I218" s="19"/>
      <c r="J218" s="58">
        <f t="shared" si="27"/>
        <v>123.5599999999998</v>
      </c>
      <c r="K218" s="19"/>
      <c r="L218" s="67">
        <f t="shared" si="28"/>
        <v>120</v>
      </c>
      <c r="M218" s="31">
        <f t="shared" si="30"/>
        <v>0</v>
      </c>
      <c r="N218" s="39"/>
      <c r="O218" s="31"/>
      <c r="P218" s="68">
        <f t="shared" si="29"/>
        <v>120</v>
      </c>
      <c r="Q218" s="65"/>
      <c r="R218" s="65"/>
      <c r="S218" s="15"/>
      <c r="T218" s="15"/>
      <c r="U218" s="76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spans="1:33">
      <c r="A219" s="15">
        <f t="shared" si="23"/>
        <v>215</v>
      </c>
      <c r="B219" s="14">
        <f t="shared" si="24"/>
        <v>44064</v>
      </c>
      <c r="C219" s="58">
        <f t="shared" si="25"/>
        <v>8250</v>
      </c>
      <c r="D219" s="15" t="s">
        <v>9</v>
      </c>
      <c r="E219" s="15"/>
      <c r="F219" s="32">
        <v>0.02</v>
      </c>
      <c r="G219" s="15" t="s">
        <v>5</v>
      </c>
      <c r="H219" s="58">
        <f t="shared" si="26"/>
        <v>115.49999999999999</v>
      </c>
      <c r="I219" s="19"/>
      <c r="J219" s="58">
        <f t="shared" si="27"/>
        <v>119.05999999999979</v>
      </c>
      <c r="K219" s="19"/>
      <c r="L219" s="67">
        <f t="shared" si="28"/>
        <v>110</v>
      </c>
      <c r="M219" s="31">
        <f t="shared" si="30"/>
        <v>0</v>
      </c>
      <c r="N219" s="39"/>
      <c r="O219" s="31"/>
      <c r="P219" s="68">
        <f t="shared" si="29"/>
        <v>110</v>
      </c>
      <c r="Q219" s="65"/>
      <c r="R219" s="65"/>
      <c r="S219" s="15"/>
      <c r="T219" s="15"/>
      <c r="U219" s="76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spans="1:33">
      <c r="A220" s="15">
        <f t="shared" si="23"/>
        <v>216</v>
      </c>
      <c r="B220" s="14">
        <f t="shared" si="24"/>
        <v>44065</v>
      </c>
      <c r="C220" s="58">
        <f t="shared" si="25"/>
        <v>8360</v>
      </c>
      <c r="D220" s="15" t="s">
        <v>9</v>
      </c>
      <c r="E220" s="15"/>
      <c r="F220" s="32">
        <v>0.02</v>
      </c>
      <c r="G220" s="15" t="s">
        <v>5</v>
      </c>
      <c r="H220" s="58">
        <f t="shared" si="26"/>
        <v>117.04</v>
      </c>
      <c r="I220" s="19"/>
      <c r="J220" s="58">
        <f t="shared" si="27"/>
        <v>126.0999999999998</v>
      </c>
      <c r="K220" s="19"/>
      <c r="L220" s="67">
        <f t="shared" si="28"/>
        <v>120</v>
      </c>
      <c r="M220" s="31">
        <f t="shared" si="30"/>
        <v>60</v>
      </c>
      <c r="N220" s="39"/>
      <c r="O220" s="31"/>
      <c r="P220" s="68">
        <f t="shared" si="29"/>
        <v>120</v>
      </c>
      <c r="Q220" s="65"/>
      <c r="R220" s="65"/>
      <c r="S220" s="15"/>
      <c r="T220" s="15"/>
      <c r="U220" s="76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1:33">
      <c r="A221" s="15">
        <f t="shared" si="23"/>
        <v>217</v>
      </c>
      <c r="B221" s="14">
        <f t="shared" si="24"/>
        <v>44066</v>
      </c>
      <c r="C221" s="58">
        <f t="shared" si="25"/>
        <v>8420</v>
      </c>
      <c r="D221" s="15" t="s">
        <v>9</v>
      </c>
      <c r="E221" s="15"/>
      <c r="F221" s="32">
        <v>0.02</v>
      </c>
      <c r="G221" s="15" t="s">
        <v>5</v>
      </c>
      <c r="H221" s="58">
        <f t="shared" si="26"/>
        <v>117.88</v>
      </c>
      <c r="I221" s="19"/>
      <c r="J221" s="58">
        <f t="shared" si="27"/>
        <v>123.97999999999979</v>
      </c>
      <c r="K221" s="19"/>
      <c r="L221" s="67">
        <f t="shared" si="28"/>
        <v>120</v>
      </c>
      <c r="M221" s="31">
        <f t="shared" si="30"/>
        <v>50</v>
      </c>
      <c r="N221" s="39"/>
      <c r="O221" s="31"/>
      <c r="P221" s="68">
        <f t="shared" si="29"/>
        <v>120</v>
      </c>
      <c r="Q221" s="65"/>
      <c r="R221" s="65"/>
      <c r="S221" s="15"/>
      <c r="T221" s="15"/>
      <c r="U221" s="76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spans="1:33">
      <c r="A222" s="15">
        <f t="shared" si="23"/>
        <v>218</v>
      </c>
      <c r="B222" s="14">
        <f t="shared" si="24"/>
        <v>44067</v>
      </c>
      <c r="C222" s="58">
        <f t="shared" si="25"/>
        <v>8490</v>
      </c>
      <c r="D222" s="15" t="s">
        <v>9</v>
      </c>
      <c r="E222" s="15"/>
      <c r="F222" s="32">
        <v>0.02</v>
      </c>
      <c r="G222" s="15" t="s">
        <v>5</v>
      </c>
      <c r="H222" s="58">
        <f t="shared" si="26"/>
        <v>118.86</v>
      </c>
      <c r="I222" s="19"/>
      <c r="J222" s="58">
        <f t="shared" si="27"/>
        <v>122.83999999999979</v>
      </c>
      <c r="K222" s="19"/>
      <c r="L222" s="67">
        <f t="shared" si="28"/>
        <v>120</v>
      </c>
      <c r="M222" s="31">
        <f t="shared" si="30"/>
        <v>60</v>
      </c>
      <c r="N222" s="39"/>
      <c r="O222" s="31"/>
      <c r="P222" s="68">
        <f t="shared" si="29"/>
        <v>120</v>
      </c>
      <c r="Q222" s="65"/>
      <c r="R222" s="65"/>
      <c r="S222" s="15"/>
      <c r="T222" s="15"/>
      <c r="U222" s="76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spans="1:33">
      <c r="A223" s="15">
        <f t="shared" si="23"/>
        <v>219</v>
      </c>
      <c r="B223" s="14">
        <f t="shared" si="24"/>
        <v>44068</v>
      </c>
      <c r="C223" s="58">
        <f t="shared" si="25"/>
        <v>8550</v>
      </c>
      <c r="D223" s="15" t="s">
        <v>9</v>
      </c>
      <c r="E223" s="15"/>
      <c r="F223" s="32">
        <v>0.02</v>
      </c>
      <c r="G223" s="15" t="s">
        <v>5</v>
      </c>
      <c r="H223" s="58">
        <f t="shared" si="26"/>
        <v>119.69999999999999</v>
      </c>
      <c r="I223" s="19"/>
      <c r="J223" s="58">
        <f t="shared" si="27"/>
        <v>122.53999999999978</v>
      </c>
      <c r="K223" s="19"/>
      <c r="L223" s="67">
        <f t="shared" si="28"/>
        <v>120</v>
      </c>
      <c r="M223" s="31">
        <f t="shared" si="30"/>
        <v>60</v>
      </c>
      <c r="N223" s="39"/>
      <c r="O223" s="31"/>
      <c r="P223" s="68">
        <f t="shared" si="29"/>
        <v>120</v>
      </c>
      <c r="Q223" s="65"/>
      <c r="R223" s="65"/>
      <c r="S223" s="15"/>
      <c r="T223" s="15"/>
      <c r="U223" s="76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spans="1:33">
      <c r="A224" s="15">
        <f t="shared" si="23"/>
        <v>220</v>
      </c>
      <c r="B224" s="14">
        <f t="shared" si="24"/>
        <v>44069</v>
      </c>
      <c r="C224" s="58">
        <f t="shared" si="25"/>
        <v>8610</v>
      </c>
      <c r="D224" s="15" t="s">
        <v>9</v>
      </c>
      <c r="E224" s="15"/>
      <c r="F224" s="32">
        <v>0.02</v>
      </c>
      <c r="G224" s="15" t="s">
        <v>5</v>
      </c>
      <c r="H224" s="58">
        <f t="shared" si="26"/>
        <v>120.54</v>
      </c>
      <c r="I224" s="19"/>
      <c r="J224" s="58">
        <f t="shared" si="27"/>
        <v>123.07999999999979</v>
      </c>
      <c r="K224" s="19"/>
      <c r="L224" s="67">
        <f t="shared" si="28"/>
        <v>120</v>
      </c>
      <c r="M224" s="31">
        <f t="shared" si="30"/>
        <v>50</v>
      </c>
      <c r="N224" s="39"/>
      <c r="O224" s="31"/>
      <c r="P224" s="68">
        <f t="shared" si="29"/>
        <v>120</v>
      </c>
      <c r="Q224" s="65"/>
      <c r="R224" s="65"/>
      <c r="S224" s="15"/>
      <c r="T224" s="15"/>
      <c r="U224" s="76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spans="1:33">
      <c r="A225" s="15">
        <f t="shared" si="23"/>
        <v>221</v>
      </c>
      <c r="B225" s="14">
        <f t="shared" si="24"/>
        <v>44070</v>
      </c>
      <c r="C225" s="58">
        <f t="shared" si="25"/>
        <v>8680</v>
      </c>
      <c r="D225" s="15" t="s">
        <v>9</v>
      </c>
      <c r="E225" s="15"/>
      <c r="F225" s="32">
        <v>0.02</v>
      </c>
      <c r="G225" s="15" t="s">
        <v>5</v>
      </c>
      <c r="H225" s="58">
        <f t="shared" si="26"/>
        <v>121.51999999999998</v>
      </c>
      <c r="I225" s="19"/>
      <c r="J225" s="58">
        <f t="shared" si="27"/>
        <v>124.59999999999977</v>
      </c>
      <c r="K225" s="19"/>
      <c r="L225" s="67">
        <f t="shared" si="28"/>
        <v>120</v>
      </c>
      <c r="M225" s="31">
        <f t="shared" si="30"/>
        <v>60</v>
      </c>
      <c r="N225" s="39"/>
      <c r="O225" s="31"/>
      <c r="P225" s="68">
        <f t="shared" si="29"/>
        <v>120</v>
      </c>
      <c r="Q225" s="65"/>
      <c r="R225" s="65"/>
      <c r="S225" s="15"/>
      <c r="T225" s="15"/>
      <c r="U225" s="76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spans="1:33">
      <c r="A226" s="15">
        <f t="shared" si="23"/>
        <v>222</v>
      </c>
      <c r="B226" s="14">
        <f t="shared" si="24"/>
        <v>44071</v>
      </c>
      <c r="C226" s="58">
        <f t="shared" si="25"/>
        <v>8740</v>
      </c>
      <c r="D226" s="15" t="s">
        <v>9</v>
      </c>
      <c r="E226" s="15"/>
      <c r="F226" s="32">
        <v>0.02</v>
      </c>
      <c r="G226" s="15" t="s">
        <v>5</v>
      </c>
      <c r="H226" s="58">
        <f t="shared" si="26"/>
        <v>122.36</v>
      </c>
      <c r="I226" s="19"/>
      <c r="J226" s="58">
        <f t="shared" si="27"/>
        <v>126.95999999999977</v>
      </c>
      <c r="K226" s="19"/>
      <c r="L226" s="67">
        <f t="shared" si="28"/>
        <v>120</v>
      </c>
      <c r="M226" s="31">
        <f t="shared" si="30"/>
        <v>50</v>
      </c>
      <c r="N226" s="39"/>
      <c r="O226" s="31"/>
      <c r="P226" s="68">
        <f t="shared" si="29"/>
        <v>120</v>
      </c>
      <c r="Q226" s="65"/>
      <c r="R226" s="65"/>
      <c r="S226" s="15"/>
      <c r="T226" s="15"/>
      <c r="U226" s="76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spans="1:33">
      <c r="A227" s="15">
        <f t="shared" ref="A227:A290" si="31">+A226+1</f>
        <v>223</v>
      </c>
      <c r="B227" s="14">
        <f t="shared" ref="B227:B290" si="32">+B226+1</f>
        <v>44072</v>
      </c>
      <c r="C227" s="58">
        <f t="shared" ref="C227:C290" si="33">C226+L226+O226-M226</f>
        <v>8810</v>
      </c>
      <c r="D227" s="15" t="s">
        <v>9</v>
      </c>
      <c r="E227" s="15"/>
      <c r="F227" s="32">
        <v>0.02</v>
      </c>
      <c r="G227" s="15" t="s">
        <v>5</v>
      </c>
      <c r="H227" s="58">
        <f t="shared" ref="H227:H290" si="34">(C227*F227)*0.7</f>
        <v>123.34</v>
      </c>
      <c r="I227" s="19"/>
      <c r="J227" s="58">
        <f t="shared" ref="J227:J290" si="35">(J226-L226)+H227-N226</f>
        <v>130.29999999999978</v>
      </c>
      <c r="K227" s="19"/>
      <c r="L227" s="67">
        <f t="shared" ref="L227:L290" si="36">+IF(J227&gt;$M$2,P227,0)</f>
        <v>130</v>
      </c>
      <c r="M227" s="31">
        <f t="shared" si="30"/>
        <v>50</v>
      </c>
      <c r="N227" s="39"/>
      <c r="O227" s="31"/>
      <c r="P227" s="68">
        <f t="shared" ref="P227:P290" si="37">+ROUNDDOWN((J227/10),0)*10</f>
        <v>130</v>
      </c>
      <c r="Q227" s="65"/>
      <c r="R227" s="65"/>
      <c r="S227" s="15"/>
      <c r="T227" s="15"/>
      <c r="U227" s="76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spans="1:33">
      <c r="A228" s="15">
        <f t="shared" si="31"/>
        <v>224</v>
      </c>
      <c r="B228" s="14">
        <f t="shared" si="32"/>
        <v>44073</v>
      </c>
      <c r="C228" s="58">
        <f t="shared" si="33"/>
        <v>8890</v>
      </c>
      <c r="D228" s="15" t="s">
        <v>9</v>
      </c>
      <c r="E228" s="15"/>
      <c r="F228" s="32">
        <v>0.02</v>
      </c>
      <c r="G228" s="15" t="s">
        <v>5</v>
      </c>
      <c r="H228" s="58">
        <f t="shared" si="34"/>
        <v>124.46</v>
      </c>
      <c r="I228" s="19"/>
      <c r="J228" s="58">
        <f t="shared" si="35"/>
        <v>124.75999999999978</v>
      </c>
      <c r="K228" s="19"/>
      <c r="L228" s="67">
        <f t="shared" si="36"/>
        <v>120</v>
      </c>
      <c r="M228" s="31">
        <f t="shared" si="30"/>
        <v>40</v>
      </c>
      <c r="N228" s="39"/>
      <c r="O228" s="31"/>
      <c r="P228" s="68">
        <f t="shared" si="37"/>
        <v>120</v>
      </c>
      <c r="Q228" s="65"/>
      <c r="R228" s="65"/>
      <c r="S228" s="15"/>
      <c r="T228" s="15"/>
      <c r="U228" s="76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spans="1:33">
      <c r="A229" s="15">
        <f t="shared" si="31"/>
        <v>225</v>
      </c>
      <c r="B229" s="14">
        <f t="shared" si="32"/>
        <v>44074</v>
      </c>
      <c r="C229" s="58">
        <f t="shared" si="33"/>
        <v>8970</v>
      </c>
      <c r="D229" s="15" t="s">
        <v>9</v>
      </c>
      <c r="E229" s="15"/>
      <c r="F229" s="32">
        <v>0.02</v>
      </c>
      <c r="G229" s="15" t="s">
        <v>5</v>
      </c>
      <c r="H229" s="58">
        <f t="shared" si="34"/>
        <v>125.58</v>
      </c>
      <c r="I229" s="19"/>
      <c r="J229" s="58">
        <f t="shared" si="35"/>
        <v>130.33999999999978</v>
      </c>
      <c r="K229" s="19"/>
      <c r="L229" s="67">
        <f t="shared" si="36"/>
        <v>130</v>
      </c>
      <c r="M229" s="31">
        <f t="shared" si="30"/>
        <v>50</v>
      </c>
      <c r="N229" s="39"/>
      <c r="O229" s="31"/>
      <c r="P229" s="68">
        <f t="shared" si="37"/>
        <v>130</v>
      </c>
      <c r="Q229" s="65"/>
      <c r="R229" s="65"/>
      <c r="S229" s="15"/>
      <c r="T229" s="15"/>
      <c r="U229" s="76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spans="1:33">
      <c r="A230" s="15">
        <f t="shared" si="31"/>
        <v>226</v>
      </c>
      <c r="B230" s="14">
        <f t="shared" si="32"/>
        <v>44075</v>
      </c>
      <c r="C230" s="58">
        <f t="shared" si="33"/>
        <v>9050</v>
      </c>
      <c r="D230" s="15" t="s">
        <v>9</v>
      </c>
      <c r="E230" s="15"/>
      <c r="F230" s="32">
        <v>0.02</v>
      </c>
      <c r="G230" s="15" t="s">
        <v>5</v>
      </c>
      <c r="H230" s="58">
        <f t="shared" si="34"/>
        <v>126.69999999999999</v>
      </c>
      <c r="I230" s="19"/>
      <c r="J230" s="58">
        <f t="shared" si="35"/>
        <v>127.03999999999976</v>
      </c>
      <c r="K230" s="19"/>
      <c r="L230" s="67">
        <f t="shared" si="36"/>
        <v>120</v>
      </c>
      <c r="M230" s="31">
        <f t="shared" si="30"/>
        <v>50</v>
      </c>
      <c r="N230" s="39"/>
      <c r="O230" s="31"/>
      <c r="P230" s="68">
        <f t="shared" si="37"/>
        <v>120</v>
      </c>
      <c r="Q230" s="65"/>
      <c r="R230" s="65"/>
      <c r="S230" s="15"/>
      <c r="T230" s="15"/>
      <c r="U230" s="76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spans="1:33">
      <c r="A231" s="15">
        <f t="shared" si="31"/>
        <v>227</v>
      </c>
      <c r="B231" s="14">
        <f t="shared" si="32"/>
        <v>44076</v>
      </c>
      <c r="C231" s="58">
        <f t="shared" si="33"/>
        <v>9120</v>
      </c>
      <c r="D231" s="15" t="s">
        <v>9</v>
      </c>
      <c r="E231" s="15"/>
      <c r="F231" s="32">
        <v>0.02</v>
      </c>
      <c r="G231" s="15" t="s">
        <v>5</v>
      </c>
      <c r="H231" s="58">
        <f t="shared" si="34"/>
        <v>127.67999999999999</v>
      </c>
      <c r="I231" s="19"/>
      <c r="J231" s="58">
        <f t="shared" si="35"/>
        <v>134.71999999999974</v>
      </c>
      <c r="K231" s="19"/>
      <c r="L231" s="67">
        <f t="shared" si="36"/>
        <v>130</v>
      </c>
      <c r="M231" s="31">
        <f t="shared" si="30"/>
        <v>50</v>
      </c>
      <c r="N231" s="39"/>
      <c r="O231" s="31"/>
      <c r="P231" s="68">
        <f t="shared" si="37"/>
        <v>130</v>
      </c>
      <c r="Q231" s="65"/>
      <c r="R231" s="65"/>
      <c r="S231" s="15"/>
      <c r="T231" s="15"/>
      <c r="U231" s="76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spans="1:33">
      <c r="A232" s="15">
        <f t="shared" si="31"/>
        <v>228</v>
      </c>
      <c r="B232" s="14">
        <f t="shared" si="32"/>
        <v>44077</v>
      </c>
      <c r="C232" s="58">
        <f t="shared" si="33"/>
        <v>9200</v>
      </c>
      <c r="D232" s="15" t="s">
        <v>9</v>
      </c>
      <c r="E232" s="15"/>
      <c r="F232" s="32">
        <v>0.02</v>
      </c>
      <c r="G232" s="15" t="s">
        <v>5</v>
      </c>
      <c r="H232" s="58">
        <f t="shared" si="34"/>
        <v>128.79999999999998</v>
      </c>
      <c r="I232" s="19"/>
      <c r="J232" s="58">
        <f t="shared" si="35"/>
        <v>133.51999999999973</v>
      </c>
      <c r="K232" s="19"/>
      <c r="L232" s="67">
        <f t="shared" si="36"/>
        <v>130</v>
      </c>
      <c r="M232" s="31">
        <f t="shared" si="30"/>
        <v>50</v>
      </c>
      <c r="N232" s="39"/>
      <c r="O232" s="31"/>
      <c r="P232" s="68">
        <f t="shared" si="37"/>
        <v>130</v>
      </c>
      <c r="Q232" s="65"/>
      <c r="R232" s="65"/>
      <c r="S232" s="15"/>
      <c r="T232" s="15"/>
      <c r="U232" s="76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spans="1:33">
      <c r="A233" s="15">
        <f t="shared" si="31"/>
        <v>229</v>
      </c>
      <c r="B233" s="14">
        <f t="shared" si="32"/>
        <v>44078</v>
      </c>
      <c r="C233" s="58">
        <f t="shared" si="33"/>
        <v>9280</v>
      </c>
      <c r="D233" s="15" t="s">
        <v>9</v>
      </c>
      <c r="E233" s="15"/>
      <c r="F233" s="32">
        <v>0.02</v>
      </c>
      <c r="G233" s="15" t="s">
        <v>5</v>
      </c>
      <c r="H233" s="58">
        <f t="shared" si="34"/>
        <v>129.91999999999999</v>
      </c>
      <c r="I233" s="19"/>
      <c r="J233" s="58">
        <f t="shared" si="35"/>
        <v>133.43999999999971</v>
      </c>
      <c r="K233" s="19"/>
      <c r="L233" s="67">
        <f t="shared" si="36"/>
        <v>130</v>
      </c>
      <c r="M233" s="31">
        <f t="shared" si="30"/>
        <v>50</v>
      </c>
      <c r="N233" s="39"/>
      <c r="O233" s="31"/>
      <c r="P233" s="68">
        <f t="shared" si="37"/>
        <v>130</v>
      </c>
      <c r="Q233" s="65"/>
      <c r="R233" s="65"/>
      <c r="S233" s="15"/>
      <c r="T233" s="15"/>
      <c r="U233" s="76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spans="1:33">
      <c r="A234" s="15">
        <f t="shared" si="31"/>
        <v>230</v>
      </c>
      <c r="B234" s="14">
        <f t="shared" si="32"/>
        <v>44079</v>
      </c>
      <c r="C234" s="58">
        <f t="shared" si="33"/>
        <v>9360</v>
      </c>
      <c r="D234" s="15" t="s">
        <v>9</v>
      </c>
      <c r="E234" s="15"/>
      <c r="F234" s="32">
        <v>0.02</v>
      </c>
      <c r="G234" s="15" t="s">
        <v>5</v>
      </c>
      <c r="H234" s="58">
        <f t="shared" si="34"/>
        <v>131.04</v>
      </c>
      <c r="I234" s="19"/>
      <c r="J234" s="58">
        <f t="shared" si="35"/>
        <v>134.47999999999971</v>
      </c>
      <c r="K234" s="19"/>
      <c r="L234" s="67">
        <f t="shared" si="36"/>
        <v>130</v>
      </c>
      <c r="M234" s="31">
        <f t="shared" si="30"/>
        <v>50</v>
      </c>
      <c r="N234" s="39"/>
      <c r="O234" s="31"/>
      <c r="P234" s="68">
        <f t="shared" si="37"/>
        <v>130</v>
      </c>
      <c r="Q234" s="65"/>
      <c r="R234" s="65"/>
      <c r="S234" s="15"/>
      <c r="T234" s="15"/>
      <c r="U234" s="76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spans="1:33">
      <c r="A235" s="15">
        <f t="shared" si="31"/>
        <v>231</v>
      </c>
      <c r="B235" s="14">
        <f t="shared" si="32"/>
        <v>44080</v>
      </c>
      <c r="C235" s="58">
        <f t="shared" si="33"/>
        <v>9440</v>
      </c>
      <c r="D235" s="15" t="s">
        <v>9</v>
      </c>
      <c r="E235" s="15"/>
      <c r="F235" s="32">
        <v>0.02</v>
      </c>
      <c r="G235" s="15" t="s">
        <v>5</v>
      </c>
      <c r="H235" s="58">
        <f t="shared" si="34"/>
        <v>132.16</v>
      </c>
      <c r="I235" s="19"/>
      <c r="J235" s="58">
        <f t="shared" si="35"/>
        <v>136.6399999999997</v>
      </c>
      <c r="K235" s="19"/>
      <c r="L235" s="67">
        <f t="shared" si="36"/>
        <v>130</v>
      </c>
      <c r="M235" s="31">
        <f t="shared" si="30"/>
        <v>50</v>
      </c>
      <c r="N235" s="39"/>
      <c r="O235" s="31"/>
      <c r="P235" s="68">
        <f t="shared" si="37"/>
        <v>130</v>
      </c>
      <c r="Q235" s="65"/>
      <c r="R235" s="65"/>
      <c r="S235" s="15"/>
      <c r="T235" s="15"/>
      <c r="U235" s="76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spans="1:33">
      <c r="A236" s="15">
        <f t="shared" si="31"/>
        <v>232</v>
      </c>
      <c r="B236" s="14">
        <f t="shared" si="32"/>
        <v>44081</v>
      </c>
      <c r="C236" s="58">
        <f t="shared" si="33"/>
        <v>9520</v>
      </c>
      <c r="D236" s="15" t="s">
        <v>9</v>
      </c>
      <c r="E236" s="15"/>
      <c r="F236" s="32">
        <v>0.02</v>
      </c>
      <c r="G236" s="15" t="s">
        <v>5</v>
      </c>
      <c r="H236" s="58">
        <f t="shared" si="34"/>
        <v>133.28</v>
      </c>
      <c r="I236" s="19"/>
      <c r="J236" s="58">
        <f t="shared" si="35"/>
        <v>139.9199999999997</v>
      </c>
      <c r="K236" s="19"/>
      <c r="L236" s="67">
        <f t="shared" si="36"/>
        <v>130</v>
      </c>
      <c r="M236" s="31">
        <f t="shared" si="30"/>
        <v>50</v>
      </c>
      <c r="N236" s="39"/>
      <c r="O236" s="31"/>
      <c r="P236" s="68">
        <f t="shared" si="37"/>
        <v>130</v>
      </c>
      <c r="Q236" s="65"/>
      <c r="R236" s="65"/>
      <c r="S236" s="15"/>
      <c r="T236" s="15"/>
      <c r="U236" s="76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spans="1:33">
      <c r="A237" s="15">
        <f t="shared" si="31"/>
        <v>233</v>
      </c>
      <c r="B237" s="14">
        <f t="shared" si="32"/>
        <v>44082</v>
      </c>
      <c r="C237" s="58">
        <f t="shared" si="33"/>
        <v>9600</v>
      </c>
      <c r="D237" s="15" t="s">
        <v>9</v>
      </c>
      <c r="E237" s="15"/>
      <c r="F237" s="32">
        <v>0.02</v>
      </c>
      <c r="G237" s="15" t="s">
        <v>5</v>
      </c>
      <c r="H237" s="58">
        <f t="shared" si="34"/>
        <v>134.39999999999998</v>
      </c>
      <c r="I237" s="19"/>
      <c r="J237" s="58">
        <f t="shared" si="35"/>
        <v>144.31999999999968</v>
      </c>
      <c r="K237" s="19"/>
      <c r="L237" s="67">
        <f t="shared" si="36"/>
        <v>140</v>
      </c>
      <c r="M237" s="31">
        <f t="shared" si="30"/>
        <v>50</v>
      </c>
      <c r="N237" s="39"/>
      <c r="O237" s="31"/>
      <c r="P237" s="68">
        <f t="shared" si="37"/>
        <v>140</v>
      </c>
      <c r="Q237" s="65"/>
      <c r="R237" s="65"/>
      <c r="S237" s="15"/>
      <c r="T237" s="15"/>
      <c r="U237" s="76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spans="1:33">
      <c r="A238" s="15">
        <f t="shared" si="31"/>
        <v>234</v>
      </c>
      <c r="B238" s="14">
        <f t="shared" si="32"/>
        <v>44083</v>
      </c>
      <c r="C238" s="58">
        <f t="shared" si="33"/>
        <v>9690</v>
      </c>
      <c r="D238" s="15" t="s">
        <v>9</v>
      </c>
      <c r="E238" s="15"/>
      <c r="F238" s="32">
        <v>0.02</v>
      </c>
      <c r="G238" s="15" t="s">
        <v>5</v>
      </c>
      <c r="H238" s="58">
        <f t="shared" si="34"/>
        <v>135.66</v>
      </c>
      <c r="I238" s="19"/>
      <c r="J238" s="58">
        <f t="shared" si="35"/>
        <v>139.97999999999968</v>
      </c>
      <c r="K238" s="19"/>
      <c r="L238" s="67">
        <f t="shared" si="36"/>
        <v>130</v>
      </c>
      <c r="M238" s="31">
        <f t="shared" si="30"/>
        <v>50</v>
      </c>
      <c r="N238" s="39"/>
      <c r="O238" s="31"/>
      <c r="P238" s="68">
        <f t="shared" si="37"/>
        <v>130</v>
      </c>
      <c r="Q238" s="65"/>
      <c r="R238" s="65"/>
      <c r="S238" s="15"/>
      <c r="T238" s="15"/>
      <c r="U238" s="76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spans="1:33">
      <c r="A239" s="15">
        <f t="shared" si="31"/>
        <v>235</v>
      </c>
      <c r="B239" s="14">
        <f t="shared" si="32"/>
        <v>44084</v>
      </c>
      <c r="C239" s="58">
        <f t="shared" si="33"/>
        <v>9770</v>
      </c>
      <c r="D239" s="15" t="s">
        <v>9</v>
      </c>
      <c r="E239" s="15"/>
      <c r="F239" s="32">
        <v>0.02</v>
      </c>
      <c r="G239" s="15" t="s">
        <v>5</v>
      </c>
      <c r="H239" s="58">
        <f t="shared" si="34"/>
        <v>136.78</v>
      </c>
      <c r="I239" s="19"/>
      <c r="J239" s="58">
        <f t="shared" si="35"/>
        <v>146.75999999999968</v>
      </c>
      <c r="K239" s="19"/>
      <c r="L239" s="67">
        <f t="shared" si="36"/>
        <v>140</v>
      </c>
      <c r="M239" s="31">
        <f t="shared" si="30"/>
        <v>50</v>
      </c>
      <c r="N239" s="39"/>
      <c r="O239" s="31"/>
      <c r="P239" s="68">
        <f t="shared" si="37"/>
        <v>140</v>
      </c>
      <c r="Q239" s="65"/>
      <c r="R239" s="65"/>
      <c r="S239" s="15"/>
      <c r="T239" s="15"/>
      <c r="U239" s="76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spans="1:33">
      <c r="A240" s="15">
        <f t="shared" si="31"/>
        <v>236</v>
      </c>
      <c r="B240" s="14">
        <f t="shared" si="32"/>
        <v>44085</v>
      </c>
      <c r="C240" s="58">
        <f t="shared" si="33"/>
        <v>9860</v>
      </c>
      <c r="D240" s="15" t="s">
        <v>9</v>
      </c>
      <c r="E240" s="15"/>
      <c r="F240" s="32">
        <v>0.02</v>
      </c>
      <c r="G240" s="15" t="s">
        <v>5</v>
      </c>
      <c r="H240" s="58">
        <f t="shared" si="34"/>
        <v>138.04</v>
      </c>
      <c r="I240" s="19"/>
      <c r="J240" s="58">
        <f t="shared" si="35"/>
        <v>144.79999999999967</v>
      </c>
      <c r="K240" s="19"/>
      <c r="L240" s="67">
        <f t="shared" si="36"/>
        <v>140</v>
      </c>
      <c r="M240" s="31">
        <f t="shared" si="30"/>
        <v>60</v>
      </c>
      <c r="N240" s="39"/>
      <c r="O240" s="31"/>
      <c r="P240" s="68">
        <f t="shared" si="37"/>
        <v>140</v>
      </c>
      <c r="Q240" s="65"/>
      <c r="R240" s="65"/>
      <c r="S240" s="15"/>
      <c r="T240" s="15"/>
      <c r="U240" s="76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spans="1:33">
      <c r="A241" s="15">
        <f t="shared" si="31"/>
        <v>237</v>
      </c>
      <c r="B241" s="14">
        <f t="shared" si="32"/>
        <v>44086</v>
      </c>
      <c r="C241" s="58">
        <f t="shared" si="33"/>
        <v>9940</v>
      </c>
      <c r="D241" s="15" t="s">
        <v>9</v>
      </c>
      <c r="E241" s="15"/>
      <c r="F241" s="32">
        <v>0.02</v>
      </c>
      <c r="G241" s="15" t="s">
        <v>5</v>
      </c>
      <c r="H241" s="58">
        <f t="shared" si="34"/>
        <v>139.16</v>
      </c>
      <c r="I241" s="19"/>
      <c r="J241" s="58">
        <f t="shared" si="35"/>
        <v>143.95999999999967</v>
      </c>
      <c r="K241" s="19"/>
      <c r="L241" s="67">
        <f t="shared" si="36"/>
        <v>140</v>
      </c>
      <c r="M241" s="31">
        <f t="shared" si="30"/>
        <v>50</v>
      </c>
      <c r="N241" s="39"/>
      <c r="O241" s="31"/>
      <c r="P241" s="68">
        <f t="shared" si="37"/>
        <v>140</v>
      </c>
      <c r="Q241" s="65"/>
      <c r="R241" s="65"/>
      <c r="S241" s="15"/>
      <c r="T241" s="15"/>
      <c r="U241" s="76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spans="1:33">
      <c r="A242" s="15">
        <f t="shared" si="31"/>
        <v>238</v>
      </c>
      <c r="B242" s="14">
        <f t="shared" si="32"/>
        <v>44087</v>
      </c>
      <c r="C242" s="58">
        <f t="shared" si="33"/>
        <v>10030</v>
      </c>
      <c r="D242" s="15" t="s">
        <v>9</v>
      </c>
      <c r="E242" s="15"/>
      <c r="F242" s="32">
        <v>0.02</v>
      </c>
      <c r="G242" s="15" t="s">
        <v>5</v>
      </c>
      <c r="H242" s="58">
        <f t="shared" si="34"/>
        <v>140.41999999999999</v>
      </c>
      <c r="I242" s="19"/>
      <c r="J242" s="58">
        <f t="shared" si="35"/>
        <v>144.37999999999965</v>
      </c>
      <c r="K242" s="19"/>
      <c r="L242" s="67">
        <f t="shared" si="36"/>
        <v>140</v>
      </c>
      <c r="M242" s="31">
        <f t="shared" si="30"/>
        <v>50</v>
      </c>
      <c r="N242" s="39"/>
      <c r="O242" s="31"/>
      <c r="P242" s="68">
        <f t="shared" si="37"/>
        <v>140</v>
      </c>
      <c r="Q242" s="65"/>
      <c r="R242" s="65"/>
      <c r="S242" s="15"/>
      <c r="T242" s="15"/>
      <c r="U242" s="76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spans="1:33">
      <c r="A243" s="15">
        <f t="shared" si="31"/>
        <v>239</v>
      </c>
      <c r="B243" s="14">
        <f t="shared" si="32"/>
        <v>44088</v>
      </c>
      <c r="C243" s="58">
        <f t="shared" si="33"/>
        <v>10120</v>
      </c>
      <c r="D243" s="15" t="s">
        <v>9</v>
      </c>
      <c r="E243" s="15"/>
      <c r="F243" s="32">
        <v>0.02</v>
      </c>
      <c r="G243" s="15" t="s">
        <v>5</v>
      </c>
      <c r="H243" s="58">
        <f t="shared" si="34"/>
        <v>141.68</v>
      </c>
      <c r="I243" s="19"/>
      <c r="J243" s="58">
        <f t="shared" si="35"/>
        <v>146.05999999999966</v>
      </c>
      <c r="K243" s="19"/>
      <c r="L243" s="67">
        <f t="shared" si="36"/>
        <v>140</v>
      </c>
      <c r="M243" s="31">
        <f t="shared" si="30"/>
        <v>60</v>
      </c>
      <c r="N243" s="39"/>
      <c r="O243" s="31"/>
      <c r="P243" s="68">
        <f t="shared" si="37"/>
        <v>140</v>
      </c>
      <c r="Q243" s="65"/>
      <c r="R243" s="65"/>
      <c r="S243" s="15"/>
      <c r="T243" s="15"/>
      <c r="U243" s="76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spans="1:33">
      <c r="A244" s="29">
        <f t="shared" si="31"/>
        <v>240</v>
      </c>
      <c r="B244" s="41">
        <f t="shared" si="32"/>
        <v>44089</v>
      </c>
      <c r="C244" s="60">
        <f t="shared" si="33"/>
        <v>10200</v>
      </c>
      <c r="D244" s="29" t="s">
        <v>9</v>
      </c>
      <c r="E244" s="29"/>
      <c r="F244" s="43">
        <v>0.02</v>
      </c>
      <c r="G244" s="29" t="s">
        <v>5</v>
      </c>
      <c r="H244" s="60">
        <f t="shared" si="34"/>
        <v>142.79999999999998</v>
      </c>
      <c r="I244" s="44"/>
      <c r="J244" s="60">
        <f t="shared" si="35"/>
        <v>148.85999999999964</v>
      </c>
      <c r="K244" s="44"/>
      <c r="L244" s="70">
        <f t="shared" si="36"/>
        <v>140</v>
      </c>
      <c r="M244" s="42">
        <f t="shared" si="30"/>
        <v>50</v>
      </c>
      <c r="N244" s="45"/>
      <c r="O244" s="42"/>
      <c r="P244" s="73">
        <f t="shared" si="37"/>
        <v>140</v>
      </c>
      <c r="Q244" s="74"/>
      <c r="R244" s="75">
        <f>SUM(M227:M244)</f>
        <v>910</v>
      </c>
      <c r="S244" s="72">
        <f>SUM(L227:L244)</f>
        <v>2390</v>
      </c>
      <c r="T244" s="67">
        <f>S244*0.1</f>
        <v>239</v>
      </c>
      <c r="U244" s="74" t="s">
        <v>33</v>
      </c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spans="1:33">
      <c r="A245" s="15">
        <f t="shared" si="31"/>
        <v>241</v>
      </c>
      <c r="B245" s="14">
        <f t="shared" si="32"/>
        <v>44090</v>
      </c>
      <c r="C245" s="58">
        <f t="shared" si="33"/>
        <v>10290</v>
      </c>
      <c r="D245" s="15" t="s">
        <v>9</v>
      </c>
      <c r="E245" s="15"/>
      <c r="F245" s="32">
        <v>0.02</v>
      </c>
      <c r="G245" s="15" t="s">
        <v>5</v>
      </c>
      <c r="H245" s="58">
        <f t="shared" si="34"/>
        <v>144.06</v>
      </c>
      <c r="I245" s="19"/>
      <c r="J245" s="58">
        <f t="shared" si="35"/>
        <v>152.91999999999965</v>
      </c>
      <c r="K245" s="19"/>
      <c r="L245" s="67">
        <f t="shared" si="36"/>
        <v>150</v>
      </c>
      <c r="M245" s="31">
        <f t="shared" ref="M245:M304" si="38">L135</f>
        <v>60</v>
      </c>
      <c r="N245" s="39"/>
      <c r="O245" s="31"/>
      <c r="P245" s="68">
        <f t="shared" si="37"/>
        <v>150</v>
      </c>
      <c r="Q245" s="65"/>
      <c r="R245" s="65"/>
      <c r="S245" s="15"/>
      <c r="T245" s="15"/>
      <c r="U245" s="76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spans="1:33">
      <c r="A246" s="15">
        <f t="shared" si="31"/>
        <v>242</v>
      </c>
      <c r="B246" s="14">
        <f t="shared" si="32"/>
        <v>44091</v>
      </c>
      <c r="C246" s="58">
        <f t="shared" si="33"/>
        <v>10380</v>
      </c>
      <c r="D246" s="15" t="s">
        <v>9</v>
      </c>
      <c r="E246" s="15"/>
      <c r="F246" s="32">
        <v>0.02</v>
      </c>
      <c r="G246" s="15" t="s">
        <v>5</v>
      </c>
      <c r="H246" s="58">
        <f t="shared" si="34"/>
        <v>145.32</v>
      </c>
      <c r="I246" s="19"/>
      <c r="J246" s="58">
        <f t="shared" si="35"/>
        <v>148.23999999999964</v>
      </c>
      <c r="K246" s="19"/>
      <c r="L246" s="67">
        <f t="shared" si="36"/>
        <v>140</v>
      </c>
      <c r="M246" s="31">
        <f t="shared" si="38"/>
        <v>60</v>
      </c>
      <c r="N246" s="39"/>
      <c r="O246" s="31"/>
      <c r="P246" s="68">
        <f t="shared" si="37"/>
        <v>140</v>
      </c>
      <c r="Q246" s="65"/>
      <c r="R246" s="65"/>
      <c r="S246" s="15"/>
      <c r="T246" s="15"/>
      <c r="U246" s="76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spans="1:33">
      <c r="A247" s="15">
        <f t="shared" si="31"/>
        <v>243</v>
      </c>
      <c r="B247" s="14">
        <f t="shared" si="32"/>
        <v>44092</v>
      </c>
      <c r="C247" s="58">
        <f t="shared" si="33"/>
        <v>10460</v>
      </c>
      <c r="D247" s="15" t="s">
        <v>9</v>
      </c>
      <c r="E247" s="15"/>
      <c r="F247" s="32">
        <v>0.02</v>
      </c>
      <c r="G247" s="15" t="s">
        <v>5</v>
      </c>
      <c r="H247" s="58">
        <f t="shared" si="34"/>
        <v>146.44</v>
      </c>
      <c r="I247" s="19"/>
      <c r="J247" s="58">
        <f t="shared" si="35"/>
        <v>154.67999999999964</v>
      </c>
      <c r="K247" s="19"/>
      <c r="L247" s="67">
        <f t="shared" si="36"/>
        <v>150</v>
      </c>
      <c r="M247" s="31">
        <f t="shared" si="38"/>
        <v>50</v>
      </c>
      <c r="N247" s="39"/>
      <c r="O247" s="31"/>
      <c r="P247" s="68">
        <f t="shared" si="37"/>
        <v>150</v>
      </c>
      <c r="Q247" s="65"/>
      <c r="R247" s="65"/>
      <c r="S247" s="15"/>
      <c r="T247" s="15"/>
      <c r="U247" s="76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spans="1:33">
      <c r="A248" s="15">
        <f t="shared" si="31"/>
        <v>244</v>
      </c>
      <c r="B248" s="14">
        <f t="shared" si="32"/>
        <v>44093</v>
      </c>
      <c r="C248" s="58">
        <f t="shared" si="33"/>
        <v>10560</v>
      </c>
      <c r="D248" s="15" t="s">
        <v>9</v>
      </c>
      <c r="E248" s="15"/>
      <c r="F248" s="32">
        <v>0.02</v>
      </c>
      <c r="G248" s="15" t="s">
        <v>5</v>
      </c>
      <c r="H248" s="58">
        <f t="shared" si="34"/>
        <v>147.84</v>
      </c>
      <c r="I248" s="19"/>
      <c r="J248" s="58">
        <f t="shared" si="35"/>
        <v>152.51999999999964</v>
      </c>
      <c r="K248" s="19"/>
      <c r="L248" s="67">
        <f t="shared" si="36"/>
        <v>150</v>
      </c>
      <c r="M248" s="31">
        <f t="shared" si="38"/>
        <v>60</v>
      </c>
      <c r="N248" s="39"/>
      <c r="O248" s="31"/>
      <c r="P248" s="68">
        <f t="shared" si="37"/>
        <v>150</v>
      </c>
      <c r="Q248" s="65"/>
      <c r="R248" s="65"/>
      <c r="S248" s="15"/>
      <c r="T248" s="15"/>
      <c r="U248" s="76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spans="1:33">
      <c r="A249" s="15">
        <f t="shared" si="31"/>
        <v>245</v>
      </c>
      <c r="B249" s="14">
        <f t="shared" si="32"/>
        <v>44094</v>
      </c>
      <c r="C249" s="58">
        <f t="shared" si="33"/>
        <v>10650</v>
      </c>
      <c r="D249" s="15" t="s">
        <v>9</v>
      </c>
      <c r="E249" s="15"/>
      <c r="F249" s="32">
        <v>0.02</v>
      </c>
      <c r="G249" s="15" t="s">
        <v>5</v>
      </c>
      <c r="H249" s="58">
        <f t="shared" si="34"/>
        <v>149.1</v>
      </c>
      <c r="I249" s="19"/>
      <c r="J249" s="58">
        <f t="shared" si="35"/>
        <v>151.61999999999964</v>
      </c>
      <c r="K249" s="19"/>
      <c r="L249" s="67">
        <f t="shared" si="36"/>
        <v>150</v>
      </c>
      <c r="M249" s="31">
        <f t="shared" si="38"/>
        <v>60</v>
      </c>
      <c r="N249" s="39"/>
      <c r="O249" s="31"/>
      <c r="P249" s="68">
        <f t="shared" si="37"/>
        <v>150</v>
      </c>
      <c r="Q249" s="65"/>
      <c r="R249" s="65"/>
      <c r="S249" s="15"/>
      <c r="T249" s="15"/>
      <c r="U249" s="76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spans="1:33">
      <c r="A250" s="15">
        <f t="shared" si="31"/>
        <v>246</v>
      </c>
      <c r="B250" s="14">
        <f t="shared" si="32"/>
        <v>44095</v>
      </c>
      <c r="C250" s="58">
        <f t="shared" si="33"/>
        <v>10740</v>
      </c>
      <c r="D250" s="15" t="s">
        <v>9</v>
      </c>
      <c r="E250" s="15"/>
      <c r="F250" s="32">
        <v>0.02</v>
      </c>
      <c r="G250" s="15" t="s">
        <v>5</v>
      </c>
      <c r="H250" s="58">
        <f t="shared" si="34"/>
        <v>150.35999999999999</v>
      </c>
      <c r="I250" s="19"/>
      <c r="J250" s="58">
        <f t="shared" si="35"/>
        <v>151.97999999999962</v>
      </c>
      <c r="K250" s="19"/>
      <c r="L250" s="67">
        <f t="shared" si="36"/>
        <v>150</v>
      </c>
      <c r="M250" s="31">
        <f t="shared" si="38"/>
        <v>60</v>
      </c>
      <c r="N250" s="39"/>
      <c r="O250" s="31"/>
      <c r="P250" s="68">
        <f t="shared" si="37"/>
        <v>150</v>
      </c>
      <c r="Q250" s="65"/>
      <c r="R250" s="65"/>
      <c r="S250" s="15"/>
      <c r="T250" s="15"/>
      <c r="U250" s="76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spans="1:33">
      <c r="A251" s="15">
        <f t="shared" si="31"/>
        <v>247</v>
      </c>
      <c r="B251" s="14">
        <f t="shared" si="32"/>
        <v>44096</v>
      </c>
      <c r="C251" s="58">
        <f t="shared" si="33"/>
        <v>10830</v>
      </c>
      <c r="D251" s="15" t="s">
        <v>9</v>
      </c>
      <c r="E251" s="15"/>
      <c r="F251" s="32">
        <v>0.02</v>
      </c>
      <c r="G251" s="15" t="s">
        <v>5</v>
      </c>
      <c r="H251" s="58">
        <f t="shared" si="34"/>
        <v>151.61999999999998</v>
      </c>
      <c r="I251" s="19"/>
      <c r="J251" s="58">
        <f t="shared" si="35"/>
        <v>153.5999999999996</v>
      </c>
      <c r="K251" s="19"/>
      <c r="L251" s="67">
        <f t="shared" si="36"/>
        <v>150</v>
      </c>
      <c r="M251" s="31">
        <f t="shared" si="38"/>
        <v>50</v>
      </c>
      <c r="N251" s="39"/>
      <c r="O251" s="31"/>
      <c r="P251" s="68">
        <f t="shared" si="37"/>
        <v>150</v>
      </c>
      <c r="Q251" s="65"/>
      <c r="R251" s="65"/>
      <c r="S251" s="15"/>
      <c r="T251" s="15"/>
      <c r="U251" s="76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spans="1:33">
      <c r="A252" s="15">
        <f t="shared" si="31"/>
        <v>248</v>
      </c>
      <c r="B252" s="14">
        <f t="shared" si="32"/>
        <v>44097</v>
      </c>
      <c r="C252" s="58">
        <f t="shared" si="33"/>
        <v>10930</v>
      </c>
      <c r="D252" s="15" t="s">
        <v>9</v>
      </c>
      <c r="E252" s="15"/>
      <c r="F252" s="32">
        <v>0.02</v>
      </c>
      <c r="G252" s="15" t="s">
        <v>5</v>
      </c>
      <c r="H252" s="58">
        <f t="shared" si="34"/>
        <v>153.01999999999998</v>
      </c>
      <c r="I252" s="19"/>
      <c r="J252" s="58">
        <f t="shared" si="35"/>
        <v>156.61999999999958</v>
      </c>
      <c r="K252" s="19"/>
      <c r="L252" s="67">
        <f t="shared" si="36"/>
        <v>150</v>
      </c>
      <c r="M252" s="31">
        <f t="shared" si="38"/>
        <v>60</v>
      </c>
      <c r="N252" s="39"/>
      <c r="O252" s="31"/>
      <c r="P252" s="68">
        <f t="shared" si="37"/>
        <v>150</v>
      </c>
      <c r="Q252" s="65"/>
      <c r="R252" s="65"/>
      <c r="S252" s="15"/>
      <c r="T252" s="15"/>
      <c r="U252" s="76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spans="1:33">
      <c r="A253" s="15">
        <f t="shared" si="31"/>
        <v>249</v>
      </c>
      <c r="B253" s="14">
        <f t="shared" si="32"/>
        <v>44098</v>
      </c>
      <c r="C253" s="58">
        <f t="shared" si="33"/>
        <v>11020</v>
      </c>
      <c r="D253" s="15" t="s">
        <v>9</v>
      </c>
      <c r="E253" s="15"/>
      <c r="F253" s="32">
        <v>0.02</v>
      </c>
      <c r="G253" s="15" t="s">
        <v>5</v>
      </c>
      <c r="H253" s="58">
        <f t="shared" si="34"/>
        <v>154.28</v>
      </c>
      <c r="I253" s="19"/>
      <c r="J253" s="58">
        <f t="shared" si="35"/>
        <v>160.89999999999958</v>
      </c>
      <c r="K253" s="19"/>
      <c r="L253" s="67">
        <f t="shared" si="36"/>
        <v>160</v>
      </c>
      <c r="M253" s="31">
        <f t="shared" si="38"/>
        <v>60</v>
      </c>
      <c r="N253" s="39"/>
      <c r="O253" s="31"/>
      <c r="P253" s="68">
        <f t="shared" si="37"/>
        <v>160</v>
      </c>
      <c r="Q253" s="65"/>
      <c r="R253" s="65"/>
      <c r="S253" s="15"/>
      <c r="T253" s="15"/>
      <c r="U253" s="76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spans="1:33">
      <c r="A254" s="15">
        <f t="shared" si="31"/>
        <v>250</v>
      </c>
      <c r="B254" s="14">
        <f t="shared" si="32"/>
        <v>44099</v>
      </c>
      <c r="C254" s="58">
        <f t="shared" si="33"/>
        <v>11120</v>
      </c>
      <c r="D254" s="15" t="s">
        <v>9</v>
      </c>
      <c r="E254" s="15"/>
      <c r="F254" s="32">
        <v>0.02</v>
      </c>
      <c r="G254" s="15" t="s">
        <v>5</v>
      </c>
      <c r="H254" s="58">
        <f t="shared" si="34"/>
        <v>155.68</v>
      </c>
      <c r="I254" s="19"/>
      <c r="J254" s="58">
        <f t="shared" si="35"/>
        <v>156.57999999999959</v>
      </c>
      <c r="K254" s="19"/>
      <c r="L254" s="67">
        <f t="shared" si="36"/>
        <v>150</v>
      </c>
      <c r="M254" s="31">
        <f t="shared" si="38"/>
        <v>70</v>
      </c>
      <c r="N254" s="39"/>
      <c r="O254" s="31"/>
      <c r="P254" s="68">
        <f t="shared" si="37"/>
        <v>150</v>
      </c>
      <c r="Q254" s="65"/>
      <c r="R254" s="65"/>
      <c r="S254" s="15"/>
      <c r="T254" s="15"/>
      <c r="U254" s="76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spans="1:33">
      <c r="A255" s="15">
        <f t="shared" si="31"/>
        <v>251</v>
      </c>
      <c r="B255" s="14">
        <f t="shared" si="32"/>
        <v>44100</v>
      </c>
      <c r="C255" s="58">
        <f t="shared" si="33"/>
        <v>11200</v>
      </c>
      <c r="D255" s="15" t="s">
        <v>9</v>
      </c>
      <c r="E255" s="15"/>
      <c r="F255" s="32">
        <v>0.02</v>
      </c>
      <c r="G255" s="15" t="s">
        <v>5</v>
      </c>
      <c r="H255" s="58">
        <f t="shared" si="34"/>
        <v>156.79999999999998</v>
      </c>
      <c r="I255" s="19"/>
      <c r="J255" s="58">
        <f t="shared" si="35"/>
        <v>163.37999999999957</v>
      </c>
      <c r="K255" s="19"/>
      <c r="L255" s="67">
        <f t="shared" si="36"/>
        <v>160</v>
      </c>
      <c r="M255" s="31">
        <f t="shared" si="38"/>
        <v>60</v>
      </c>
      <c r="N255" s="39"/>
      <c r="O255" s="31"/>
      <c r="P255" s="68">
        <f t="shared" si="37"/>
        <v>160</v>
      </c>
      <c r="Q255" s="65"/>
      <c r="R255" s="65"/>
      <c r="S255" s="15"/>
      <c r="T255" s="15"/>
      <c r="U255" s="76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spans="1:33">
      <c r="A256" s="15">
        <f t="shared" si="31"/>
        <v>252</v>
      </c>
      <c r="B256" s="14">
        <f t="shared" si="32"/>
        <v>44101</v>
      </c>
      <c r="C256" s="58">
        <f t="shared" si="33"/>
        <v>11300</v>
      </c>
      <c r="D256" s="15" t="s">
        <v>9</v>
      </c>
      <c r="E256" s="15"/>
      <c r="F256" s="32">
        <v>0.02</v>
      </c>
      <c r="G256" s="15" t="s">
        <v>5</v>
      </c>
      <c r="H256" s="58">
        <f t="shared" si="34"/>
        <v>158.19999999999999</v>
      </c>
      <c r="I256" s="19"/>
      <c r="J256" s="58">
        <f t="shared" si="35"/>
        <v>161.57999999999956</v>
      </c>
      <c r="K256" s="19"/>
      <c r="L256" s="67">
        <f t="shared" si="36"/>
        <v>160</v>
      </c>
      <c r="M256" s="31">
        <f t="shared" si="38"/>
        <v>60</v>
      </c>
      <c r="N256" s="39"/>
      <c r="O256" s="31"/>
      <c r="P256" s="68">
        <f t="shared" si="37"/>
        <v>160</v>
      </c>
      <c r="Q256" s="65"/>
      <c r="R256" s="65"/>
      <c r="S256" s="15"/>
      <c r="T256" s="15"/>
      <c r="U256" s="76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spans="1:33">
      <c r="A257" s="15">
        <f t="shared" si="31"/>
        <v>253</v>
      </c>
      <c r="B257" s="14">
        <f t="shared" si="32"/>
        <v>44102</v>
      </c>
      <c r="C257" s="58">
        <f t="shared" si="33"/>
        <v>11400</v>
      </c>
      <c r="D257" s="15" t="s">
        <v>9</v>
      </c>
      <c r="E257" s="15"/>
      <c r="F257" s="32">
        <v>0.02</v>
      </c>
      <c r="G257" s="15" t="s">
        <v>5</v>
      </c>
      <c r="H257" s="58">
        <f t="shared" si="34"/>
        <v>159.6</v>
      </c>
      <c r="I257" s="19"/>
      <c r="J257" s="58">
        <f t="shared" si="35"/>
        <v>161.17999999999955</v>
      </c>
      <c r="K257" s="19"/>
      <c r="L257" s="67">
        <f t="shared" si="36"/>
        <v>160</v>
      </c>
      <c r="M257" s="31">
        <f t="shared" si="38"/>
        <v>60</v>
      </c>
      <c r="N257" s="39"/>
      <c r="O257" s="31"/>
      <c r="P257" s="68">
        <f t="shared" si="37"/>
        <v>160</v>
      </c>
      <c r="Q257" s="65"/>
      <c r="R257" s="65"/>
      <c r="S257" s="15"/>
      <c r="T257" s="15"/>
      <c r="U257" s="76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spans="1:33">
      <c r="A258" s="15">
        <f t="shared" si="31"/>
        <v>254</v>
      </c>
      <c r="B258" s="14">
        <f t="shared" si="32"/>
        <v>44103</v>
      </c>
      <c r="C258" s="58">
        <f t="shared" si="33"/>
        <v>11500</v>
      </c>
      <c r="D258" s="15" t="s">
        <v>9</v>
      </c>
      <c r="E258" s="15"/>
      <c r="F258" s="32">
        <v>0.02</v>
      </c>
      <c r="G258" s="15" t="s">
        <v>5</v>
      </c>
      <c r="H258" s="58">
        <f t="shared" si="34"/>
        <v>161</v>
      </c>
      <c r="I258" s="19"/>
      <c r="J258" s="58">
        <f t="shared" si="35"/>
        <v>162.17999999999955</v>
      </c>
      <c r="K258" s="19"/>
      <c r="L258" s="67">
        <f t="shared" si="36"/>
        <v>160</v>
      </c>
      <c r="M258" s="31">
        <f t="shared" si="38"/>
        <v>60</v>
      </c>
      <c r="N258" s="39"/>
      <c r="O258" s="31"/>
      <c r="P258" s="68">
        <f t="shared" si="37"/>
        <v>160</v>
      </c>
      <c r="Q258" s="65"/>
      <c r="R258" s="65"/>
      <c r="S258" s="15"/>
      <c r="T258" s="15"/>
      <c r="U258" s="76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spans="1:33">
      <c r="A259" s="15">
        <f t="shared" si="31"/>
        <v>255</v>
      </c>
      <c r="B259" s="14">
        <f t="shared" si="32"/>
        <v>44104</v>
      </c>
      <c r="C259" s="58">
        <f t="shared" si="33"/>
        <v>11600</v>
      </c>
      <c r="D259" s="15" t="s">
        <v>9</v>
      </c>
      <c r="E259" s="15"/>
      <c r="F259" s="32">
        <v>0.02</v>
      </c>
      <c r="G259" s="15" t="s">
        <v>5</v>
      </c>
      <c r="H259" s="58">
        <f t="shared" si="34"/>
        <v>162.39999999999998</v>
      </c>
      <c r="I259" s="19"/>
      <c r="J259" s="58">
        <f t="shared" si="35"/>
        <v>164.57999999999953</v>
      </c>
      <c r="K259" s="19"/>
      <c r="L259" s="67">
        <f t="shared" si="36"/>
        <v>160</v>
      </c>
      <c r="M259" s="31">
        <f t="shared" si="38"/>
        <v>70</v>
      </c>
      <c r="N259" s="39"/>
      <c r="O259" s="31"/>
      <c r="P259" s="68">
        <f t="shared" si="37"/>
        <v>160</v>
      </c>
      <c r="Q259" s="65"/>
      <c r="R259" s="65"/>
      <c r="S259" s="15"/>
      <c r="T259" s="15"/>
      <c r="U259" s="76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spans="1:33">
      <c r="A260" s="15">
        <f t="shared" si="31"/>
        <v>256</v>
      </c>
      <c r="B260" s="14">
        <f t="shared" si="32"/>
        <v>44105</v>
      </c>
      <c r="C260" s="58">
        <f t="shared" si="33"/>
        <v>11690</v>
      </c>
      <c r="D260" s="15" t="s">
        <v>9</v>
      </c>
      <c r="E260" s="15"/>
      <c r="F260" s="32">
        <v>0.02</v>
      </c>
      <c r="G260" s="15" t="s">
        <v>5</v>
      </c>
      <c r="H260" s="58">
        <f t="shared" si="34"/>
        <v>163.66</v>
      </c>
      <c r="I260" s="19"/>
      <c r="J260" s="58">
        <f t="shared" si="35"/>
        <v>168.23999999999953</v>
      </c>
      <c r="K260" s="19"/>
      <c r="L260" s="67">
        <f t="shared" si="36"/>
        <v>160</v>
      </c>
      <c r="M260" s="31">
        <f t="shared" si="38"/>
        <v>60</v>
      </c>
      <c r="N260" s="39"/>
      <c r="O260" s="31"/>
      <c r="P260" s="68">
        <f t="shared" si="37"/>
        <v>160</v>
      </c>
      <c r="Q260" s="65"/>
      <c r="R260" s="65"/>
      <c r="S260" s="15"/>
      <c r="T260" s="15"/>
      <c r="U260" s="76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spans="1:33">
      <c r="A261" s="15">
        <f t="shared" si="31"/>
        <v>257</v>
      </c>
      <c r="B261" s="14">
        <f t="shared" si="32"/>
        <v>44106</v>
      </c>
      <c r="C261" s="58">
        <f t="shared" si="33"/>
        <v>11790</v>
      </c>
      <c r="D261" s="15" t="s">
        <v>9</v>
      </c>
      <c r="E261" s="15"/>
      <c r="F261" s="32">
        <v>0.02</v>
      </c>
      <c r="G261" s="15" t="s">
        <v>5</v>
      </c>
      <c r="H261" s="58">
        <f t="shared" si="34"/>
        <v>165.06</v>
      </c>
      <c r="I261" s="19"/>
      <c r="J261" s="58">
        <f t="shared" si="35"/>
        <v>173.29999999999953</v>
      </c>
      <c r="K261" s="19"/>
      <c r="L261" s="67">
        <f t="shared" si="36"/>
        <v>170</v>
      </c>
      <c r="M261" s="31">
        <f t="shared" si="38"/>
        <v>70</v>
      </c>
      <c r="N261" s="39"/>
      <c r="O261" s="31"/>
      <c r="P261" s="68">
        <f t="shared" si="37"/>
        <v>170</v>
      </c>
      <c r="Q261" s="65"/>
      <c r="R261" s="65"/>
      <c r="S261" s="15"/>
      <c r="T261" s="15"/>
      <c r="U261" s="76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spans="1:33">
      <c r="A262" s="15">
        <f t="shared" si="31"/>
        <v>258</v>
      </c>
      <c r="B262" s="14">
        <f t="shared" si="32"/>
        <v>44107</v>
      </c>
      <c r="C262" s="58">
        <f t="shared" si="33"/>
        <v>11890</v>
      </c>
      <c r="D262" s="15" t="s">
        <v>9</v>
      </c>
      <c r="E262" s="15"/>
      <c r="F262" s="32">
        <v>0.02</v>
      </c>
      <c r="G262" s="15" t="s">
        <v>5</v>
      </c>
      <c r="H262" s="58">
        <f t="shared" si="34"/>
        <v>166.46</v>
      </c>
      <c r="I262" s="19"/>
      <c r="J262" s="58">
        <f t="shared" si="35"/>
        <v>169.75999999999954</v>
      </c>
      <c r="K262" s="19"/>
      <c r="L262" s="67">
        <f t="shared" si="36"/>
        <v>160</v>
      </c>
      <c r="M262" s="31">
        <f t="shared" si="38"/>
        <v>60</v>
      </c>
      <c r="N262" s="39"/>
      <c r="O262" s="31"/>
      <c r="P262" s="68">
        <f t="shared" si="37"/>
        <v>160</v>
      </c>
      <c r="Q262" s="65"/>
      <c r="R262" s="65"/>
      <c r="S262" s="15"/>
      <c r="T262" s="15"/>
      <c r="U262" s="76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spans="1:33">
      <c r="A263" s="15">
        <f t="shared" si="31"/>
        <v>259</v>
      </c>
      <c r="B263" s="14">
        <f t="shared" si="32"/>
        <v>44108</v>
      </c>
      <c r="C263" s="58">
        <f t="shared" si="33"/>
        <v>11990</v>
      </c>
      <c r="D263" s="15" t="s">
        <v>9</v>
      </c>
      <c r="E263" s="15"/>
      <c r="F263" s="32">
        <v>0.02</v>
      </c>
      <c r="G263" s="15" t="s">
        <v>5</v>
      </c>
      <c r="H263" s="58">
        <f t="shared" si="34"/>
        <v>167.85999999999999</v>
      </c>
      <c r="I263" s="19"/>
      <c r="J263" s="58">
        <f t="shared" si="35"/>
        <v>177.61999999999952</v>
      </c>
      <c r="K263" s="19"/>
      <c r="L263" s="67">
        <f t="shared" si="36"/>
        <v>170</v>
      </c>
      <c r="M263" s="31">
        <f t="shared" si="38"/>
        <v>70</v>
      </c>
      <c r="N263" s="39"/>
      <c r="O263" s="31"/>
      <c r="P263" s="68">
        <f t="shared" si="37"/>
        <v>170</v>
      </c>
      <c r="Q263" s="65"/>
      <c r="R263" s="65"/>
      <c r="S263" s="15"/>
      <c r="T263" s="15"/>
      <c r="U263" s="76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spans="1:33">
      <c r="A264" s="15">
        <f t="shared" si="31"/>
        <v>260</v>
      </c>
      <c r="B264" s="14">
        <f t="shared" si="32"/>
        <v>44109</v>
      </c>
      <c r="C264" s="58">
        <f t="shared" si="33"/>
        <v>12090</v>
      </c>
      <c r="D264" s="15" t="s">
        <v>9</v>
      </c>
      <c r="E264" s="15"/>
      <c r="F264" s="32">
        <v>0.02</v>
      </c>
      <c r="G264" s="15" t="s">
        <v>5</v>
      </c>
      <c r="H264" s="58">
        <f t="shared" si="34"/>
        <v>169.26</v>
      </c>
      <c r="I264" s="19"/>
      <c r="J264" s="58">
        <f t="shared" si="35"/>
        <v>176.87999999999951</v>
      </c>
      <c r="K264" s="19"/>
      <c r="L264" s="67">
        <f t="shared" si="36"/>
        <v>170</v>
      </c>
      <c r="M264" s="31">
        <f t="shared" si="38"/>
        <v>60</v>
      </c>
      <c r="N264" s="39"/>
      <c r="O264" s="31"/>
      <c r="P264" s="68">
        <f t="shared" si="37"/>
        <v>170</v>
      </c>
      <c r="Q264" s="65"/>
      <c r="R264" s="65"/>
      <c r="S264" s="15"/>
      <c r="T264" s="15"/>
      <c r="U264" s="76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spans="1:33">
      <c r="A265" s="15">
        <f t="shared" si="31"/>
        <v>261</v>
      </c>
      <c r="B265" s="14">
        <f t="shared" si="32"/>
        <v>44110</v>
      </c>
      <c r="C265" s="58">
        <f t="shared" si="33"/>
        <v>12200</v>
      </c>
      <c r="D265" s="15" t="s">
        <v>9</v>
      </c>
      <c r="E265" s="15"/>
      <c r="F265" s="32">
        <v>0.02</v>
      </c>
      <c r="G265" s="15" t="s">
        <v>5</v>
      </c>
      <c r="H265" s="58">
        <f t="shared" si="34"/>
        <v>170.79999999999998</v>
      </c>
      <c r="I265" s="19"/>
      <c r="J265" s="58">
        <f t="shared" si="35"/>
        <v>177.6799999999995</v>
      </c>
      <c r="K265" s="19"/>
      <c r="L265" s="67">
        <f t="shared" si="36"/>
        <v>170</v>
      </c>
      <c r="M265" s="31">
        <f t="shared" si="38"/>
        <v>70</v>
      </c>
      <c r="N265" s="39"/>
      <c r="O265" s="31"/>
      <c r="P265" s="68">
        <f t="shared" si="37"/>
        <v>170</v>
      </c>
      <c r="Q265" s="65"/>
      <c r="R265" s="65"/>
      <c r="S265" s="15"/>
      <c r="T265" s="15"/>
      <c r="U265" s="76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spans="1:33">
      <c r="A266" s="15">
        <f t="shared" si="31"/>
        <v>262</v>
      </c>
      <c r="B266" s="14">
        <f t="shared" si="32"/>
        <v>44111</v>
      </c>
      <c r="C266" s="58">
        <f t="shared" si="33"/>
        <v>12300</v>
      </c>
      <c r="D266" s="15" t="s">
        <v>9</v>
      </c>
      <c r="E266" s="15"/>
      <c r="F266" s="32">
        <v>0.02</v>
      </c>
      <c r="G266" s="15" t="s">
        <v>5</v>
      </c>
      <c r="H266" s="58">
        <f t="shared" si="34"/>
        <v>172.2</v>
      </c>
      <c r="I266" s="19"/>
      <c r="J266" s="58">
        <f t="shared" si="35"/>
        <v>179.87999999999948</v>
      </c>
      <c r="K266" s="19"/>
      <c r="L266" s="67">
        <f t="shared" si="36"/>
        <v>170</v>
      </c>
      <c r="M266" s="31">
        <f t="shared" si="38"/>
        <v>70</v>
      </c>
      <c r="N266" s="39"/>
      <c r="O266" s="31"/>
      <c r="P266" s="68">
        <f t="shared" si="37"/>
        <v>170</v>
      </c>
      <c r="Q266" s="65"/>
      <c r="R266" s="65"/>
      <c r="S266" s="15"/>
      <c r="T266" s="15"/>
      <c r="U266" s="76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spans="1:33">
      <c r="A267" s="15">
        <f t="shared" si="31"/>
        <v>263</v>
      </c>
      <c r="B267" s="14">
        <f t="shared" si="32"/>
        <v>44112</v>
      </c>
      <c r="C267" s="58">
        <f t="shared" si="33"/>
        <v>12400</v>
      </c>
      <c r="D267" s="15" t="s">
        <v>9</v>
      </c>
      <c r="E267" s="15"/>
      <c r="F267" s="32">
        <v>0.02</v>
      </c>
      <c r="G267" s="15" t="s">
        <v>5</v>
      </c>
      <c r="H267" s="58">
        <f t="shared" si="34"/>
        <v>173.6</v>
      </c>
      <c r="I267" s="19"/>
      <c r="J267" s="58">
        <f t="shared" si="35"/>
        <v>183.47999999999948</v>
      </c>
      <c r="K267" s="19"/>
      <c r="L267" s="67">
        <f t="shared" si="36"/>
        <v>180</v>
      </c>
      <c r="M267" s="31">
        <f t="shared" si="38"/>
        <v>70</v>
      </c>
      <c r="N267" s="39"/>
      <c r="O267" s="31"/>
      <c r="P267" s="68">
        <f t="shared" si="37"/>
        <v>180</v>
      </c>
      <c r="Q267" s="65"/>
      <c r="R267" s="65"/>
      <c r="S267" s="15"/>
      <c r="T267" s="15"/>
      <c r="U267" s="76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spans="1:33">
      <c r="A268" s="15">
        <f t="shared" si="31"/>
        <v>264</v>
      </c>
      <c r="B268" s="14">
        <f t="shared" si="32"/>
        <v>44113</v>
      </c>
      <c r="C268" s="58">
        <f t="shared" si="33"/>
        <v>12510</v>
      </c>
      <c r="D268" s="15" t="s">
        <v>9</v>
      </c>
      <c r="E268" s="15"/>
      <c r="F268" s="32">
        <v>0.02</v>
      </c>
      <c r="G268" s="15" t="s">
        <v>5</v>
      </c>
      <c r="H268" s="58">
        <f t="shared" si="34"/>
        <v>175.14000000000001</v>
      </c>
      <c r="I268" s="19"/>
      <c r="J268" s="58">
        <f t="shared" si="35"/>
        <v>178.61999999999949</v>
      </c>
      <c r="K268" s="19"/>
      <c r="L268" s="67">
        <f t="shared" si="36"/>
        <v>170</v>
      </c>
      <c r="M268" s="31">
        <f t="shared" si="38"/>
        <v>70</v>
      </c>
      <c r="N268" s="39"/>
      <c r="O268" s="31"/>
      <c r="P268" s="68">
        <f t="shared" si="37"/>
        <v>170</v>
      </c>
      <c r="Q268" s="65"/>
      <c r="R268" s="65"/>
      <c r="S268" s="15"/>
      <c r="T268" s="15"/>
      <c r="U268" s="76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spans="1:33">
      <c r="A269" s="15">
        <f t="shared" si="31"/>
        <v>265</v>
      </c>
      <c r="B269" s="14">
        <f t="shared" si="32"/>
        <v>44114</v>
      </c>
      <c r="C269" s="58">
        <f t="shared" si="33"/>
        <v>12610</v>
      </c>
      <c r="D269" s="15" t="s">
        <v>9</v>
      </c>
      <c r="E269" s="15"/>
      <c r="F269" s="32">
        <v>0.02</v>
      </c>
      <c r="G269" s="15" t="s">
        <v>5</v>
      </c>
      <c r="H269" s="58">
        <f t="shared" si="34"/>
        <v>176.54</v>
      </c>
      <c r="I269" s="19"/>
      <c r="J269" s="58">
        <f t="shared" si="35"/>
        <v>185.15999999999948</v>
      </c>
      <c r="K269" s="19"/>
      <c r="L269" s="67">
        <f t="shared" si="36"/>
        <v>180</v>
      </c>
      <c r="M269" s="31">
        <f t="shared" si="38"/>
        <v>70</v>
      </c>
      <c r="N269" s="39"/>
      <c r="O269" s="31"/>
      <c r="P269" s="68">
        <f t="shared" si="37"/>
        <v>180</v>
      </c>
      <c r="Q269" s="65"/>
      <c r="R269" s="65"/>
      <c r="S269" s="15"/>
      <c r="T269" s="15"/>
      <c r="U269" s="76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spans="1:33">
      <c r="A270" s="15">
        <f t="shared" si="31"/>
        <v>266</v>
      </c>
      <c r="B270" s="14">
        <f t="shared" si="32"/>
        <v>44115</v>
      </c>
      <c r="C270" s="58">
        <f t="shared" si="33"/>
        <v>12720</v>
      </c>
      <c r="D270" s="15" t="s">
        <v>9</v>
      </c>
      <c r="E270" s="15"/>
      <c r="F270" s="32">
        <v>0.02</v>
      </c>
      <c r="G270" s="15" t="s">
        <v>5</v>
      </c>
      <c r="H270" s="58">
        <f t="shared" si="34"/>
        <v>178.07999999999998</v>
      </c>
      <c r="I270" s="19"/>
      <c r="J270" s="58">
        <f t="shared" si="35"/>
        <v>183.23999999999947</v>
      </c>
      <c r="K270" s="19"/>
      <c r="L270" s="67">
        <f t="shared" si="36"/>
        <v>180</v>
      </c>
      <c r="M270" s="31">
        <f t="shared" si="38"/>
        <v>70</v>
      </c>
      <c r="N270" s="39"/>
      <c r="O270" s="31"/>
      <c r="P270" s="68">
        <f t="shared" si="37"/>
        <v>180</v>
      </c>
      <c r="Q270" s="65"/>
      <c r="R270" s="65"/>
      <c r="S270" s="15"/>
      <c r="T270" s="15"/>
      <c r="U270" s="76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spans="1:33">
      <c r="A271" s="15">
        <f t="shared" si="31"/>
        <v>267</v>
      </c>
      <c r="B271" s="14">
        <f t="shared" si="32"/>
        <v>44116</v>
      </c>
      <c r="C271" s="58">
        <f t="shared" si="33"/>
        <v>12830</v>
      </c>
      <c r="D271" s="15" t="s">
        <v>9</v>
      </c>
      <c r="E271" s="15"/>
      <c r="F271" s="32">
        <v>0.02</v>
      </c>
      <c r="G271" s="15" t="s">
        <v>5</v>
      </c>
      <c r="H271" s="58">
        <f t="shared" si="34"/>
        <v>179.62</v>
      </c>
      <c r="I271" s="19"/>
      <c r="J271" s="58">
        <f t="shared" si="35"/>
        <v>182.85999999999947</v>
      </c>
      <c r="K271" s="19"/>
      <c r="L271" s="67">
        <f t="shared" si="36"/>
        <v>180</v>
      </c>
      <c r="M271" s="31">
        <f t="shared" si="38"/>
        <v>70</v>
      </c>
      <c r="N271" s="39"/>
      <c r="O271" s="31"/>
      <c r="P271" s="68">
        <f t="shared" si="37"/>
        <v>180</v>
      </c>
      <c r="Q271" s="65"/>
      <c r="R271" s="65"/>
      <c r="S271" s="15"/>
      <c r="T271" s="15"/>
      <c r="U271" s="76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spans="1:33">
      <c r="A272" s="15">
        <f t="shared" si="31"/>
        <v>268</v>
      </c>
      <c r="B272" s="14">
        <f t="shared" si="32"/>
        <v>44117</v>
      </c>
      <c r="C272" s="58">
        <f t="shared" si="33"/>
        <v>12940</v>
      </c>
      <c r="D272" s="15" t="s">
        <v>9</v>
      </c>
      <c r="E272" s="15"/>
      <c r="F272" s="32">
        <v>0.02</v>
      </c>
      <c r="G272" s="15" t="s">
        <v>5</v>
      </c>
      <c r="H272" s="58">
        <f t="shared" si="34"/>
        <v>181.16</v>
      </c>
      <c r="I272" s="19"/>
      <c r="J272" s="58">
        <f t="shared" si="35"/>
        <v>184.01999999999947</v>
      </c>
      <c r="K272" s="19"/>
      <c r="L272" s="67">
        <f t="shared" si="36"/>
        <v>180</v>
      </c>
      <c r="M272" s="31">
        <f t="shared" si="38"/>
        <v>70</v>
      </c>
      <c r="N272" s="39"/>
      <c r="O272" s="31"/>
      <c r="P272" s="68">
        <f t="shared" si="37"/>
        <v>180</v>
      </c>
      <c r="Q272" s="65"/>
      <c r="R272" s="65"/>
      <c r="S272" s="15"/>
      <c r="T272" s="15"/>
      <c r="U272" s="76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spans="1:33">
      <c r="A273" s="15">
        <f t="shared" si="31"/>
        <v>269</v>
      </c>
      <c r="B273" s="14">
        <f t="shared" si="32"/>
        <v>44118</v>
      </c>
      <c r="C273" s="58">
        <f t="shared" si="33"/>
        <v>13050</v>
      </c>
      <c r="D273" s="15" t="s">
        <v>9</v>
      </c>
      <c r="E273" s="15"/>
      <c r="F273" s="32">
        <v>0.02</v>
      </c>
      <c r="G273" s="15" t="s">
        <v>5</v>
      </c>
      <c r="H273" s="58">
        <f t="shared" si="34"/>
        <v>182.7</v>
      </c>
      <c r="I273" s="19"/>
      <c r="J273" s="58">
        <f t="shared" si="35"/>
        <v>186.71999999999946</v>
      </c>
      <c r="K273" s="19"/>
      <c r="L273" s="67">
        <f t="shared" si="36"/>
        <v>180</v>
      </c>
      <c r="M273" s="31">
        <f t="shared" si="38"/>
        <v>70</v>
      </c>
      <c r="N273" s="39"/>
      <c r="O273" s="31"/>
      <c r="P273" s="68">
        <f t="shared" si="37"/>
        <v>180</v>
      </c>
      <c r="Q273" s="65"/>
      <c r="R273" s="65"/>
      <c r="S273" s="15"/>
      <c r="T273" s="15"/>
      <c r="U273" s="76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spans="1:33">
      <c r="A274" s="29">
        <f t="shared" si="31"/>
        <v>270</v>
      </c>
      <c r="B274" s="41">
        <f t="shared" si="32"/>
        <v>44119</v>
      </c>
      <c r="C274" s="60">
        <f t="shared" si="33"/>
        <v>13160</v>
      </c>
      <c r="D274" s="29" t="s">
        <v>9</v>
      </c>
      <c r="E274" s="29"/>
      <c r="F274" s="43">
        <v>0.02</v>
      </c>
      <c r="G274" s="29" t="s">
        <v>5</v>
      </c>
      <c r="H274" s="60">
        <f t="shared" si="34"/>
        <v>184.23999999999998</v>
      </c>
      <c r="I274" s="44"/>
      <c r="J274" s="60">
        <f t="shared" si="35"/>
        <v>190.95999999999944</v>
      </c>
      <c r="K274" s="44"/>
      <c r="L274" s="70">
        <f t="shared" si="36"/>
        <v>190</v>
      </c>
      <c r="M274" s="42">
        <f t="shared" si="38"/>
        <v>80</v>
      </c>
      <c r="N274" s="45"/>
      <c r="O274" s="42"/>
      <c r="P274" s="73">
        <f t="shared" si="37"/>
        <v>190</v>
      </c>
      <c r="Q274" s="74"/>
      <c r="R274" s="75">
        <f>SUM(M257:M274)</f>
        <v>1220</v>
      </c>
      <c r="S274" s="72">
        <f>SUM(L257:L274)</f>
        <v>3090</v>
      </c>
      <c r="T274" s="67">
        <f>S274*0.1</f>
        <v>309</v>
      </c>
      <c r="U274" s="74" t="s">
        <v>34</v>
      </c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spans="1:33">
      <c r="A275" s="15">
        <f t="shared" si="31"/>
        <v>271</v>
      </c>
      <c r="B275" s="14">
        <f t="shared" si="32"/>
        <v>44120</v>
      </c>
      <c r="C275" s="58">
        <f t="shared" si="33"/>
        <v>13270</v>
      </c>
      <c r="D275" s="15" t="s">
        <v>9</v>
      </c>
      <c r="E275" s="15"/>
      <c r="F275" s="32">
        <v>0.02</v>
      </c>
      <c r="G275" s="15" t="s">
        <v>5</v>
      </c>
      <c r="H275" s="58">
        <f t="shared" si="34"/>
        <v>185.77999999999997</v>
      </c>
      <c r="I275" s="19"/>
      <c r="J275" s="58">
        <f t="shared" si="35"/>
        <v>186.73999999999941</v>
      </c>
      <c r="K275" s="19"/>
      <c r="L275" s="67">
        <f t="shared" si="36"/>
        <v>180</v>
      </c>
      <c r="M275" s="31">
        <f t="shared" si="38"/>
        <v>70</v>
      </c>
      <c r="N275" s="39"/>
      <c r="O275" s="31"/>
      <c r="P275" s="68">
        <f t="shared" si="37"/>
        <v>180</v>
      </c>
      <c r="Q275" s="65"/>
      <c r="R275" s="65"/>
      <c r="S275" s="15"/>
      <c r="T275" s="15"/>
      <c r="U275" s="76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spans="1:33">
      <c r="A276" s="15">
        <f t="shared" si="31"/>
        <v>272</v>
      </c>
      <c r="B276" s="14">
        <f t="shared" si="32"/>
        <v>44121</v>
      </c>
      <c r="C276" s="58">
        <f t="shared" si="33"/>
        <v>13380</v>
      </c>
      <c r="D276" s="15" t="s">
        <v>9</v>
      </c>
      <c r="E276" s="15"/>
      <c r="F276" s="32">
        <v>0.02</v>
      </c>
      <c r="G276" s="15" t="s">
        <v>5</v>
      </c>
      <c r="H276" s="58">
        <f t="shared" si="34"/>
        <v>187.32</v>
      </c>
      <c r="I276" s="19"/>
      <c r="J276" s="58">
        <f t="shared" si="35"/>
        <v>194.05999999999941</v>
      </c>
      <c r="K276" s="19"/>
      <c r="L276" s="67">
        <f t="shared" si="36"/>
        <v>190</v>
      </c>
      <c r="M276" s="31">
        <f t="shared" si="38"/>
        <v>70</v>
      </c>
      <c r="N276" s="39"/>
      <c r="O276" s="31"/>
      <c r="P276" s="68">
        <f t="shared" si="37"/>
        <v>190</v>
      </c>
      <c r="Q276" s="65"/>
      <c r="R276" s="65"/>
      <c r="S276" s="15"/>
      <c r="T276" s="15"/>
      <c r="U276" s="76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spans="1:33">
      <c r="A277" s="15">
        <f t="shared" si="31"/>
        <v>273</v>
      </c>
      <c r="B277" s="14">
        <f t="shared" si="32"/>
        <v>44122</v>
      </c>
      <c r="C277" s="58">
        <f t="shared" si="33"/>
        <v>13500</v>
      </c>
      <c r="D277" s="15" t="s">
        <v>9</v>
      </c>
      <c r="E277" s="15"/>
      <c r="F277" s="32">
        <v>0.02</v>
      </c>
      <c r="G277" s="15" t="s">
        <v>5</v>
      </c>
      <c r="H277" s="58">
        <f t="shared" si="34"/>
        <v>189</v>
      </c>
      <c r="I277" s="19"/>
      <c r="J277" s="58">
        <f t="shared" si="35"/>
        <v>193.05999999999941</v>
      </c>
      <c r="K277" s="19"/>
      <c r="L277" s="67">
        <f t="shared" si="36"/>
        <v>190</v>
      </c>
      <c r="M277" s="31">
        <f t="shared" si="38"/>
        <v>80</v>
      </c>
      <c r="N277" s="39"/>
      <c r="O277" s="31"/>
      <c r="P277" s="68">
        <f t="shared" si="37"/>
        <v>190</v>
      </c>
      <c r="Q277" s="65"/>
      <c r="R277" s="65"/>
      <c r="S277" s="15"/>
      <c r="T277" s="15"/>
      <c r="U277" s="76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spans="1:33">
      <c r="A278" s="15">
        <f t="shared" si="31"/>
        <v>274</v>
      </c>
      <c r="B278" s="14">
        <f t="shared" si="32"/>
        <v>44123</v>
      </c>
      <c r="C278" s="58">
        <f t="shared" si="33"/>
        <v>13610</v>
      </c>
      <c r="D278" s="15" t="s">
        <v>9</v>
      </c>
      <c r="E278" s="15"/>
      <c r="F278" s="32">
        <v>0.02</v>
      </c>
      <c r="G278" s="15" t="s">
        <v>5</v>
      </c>
      <c r="H278" s="58">
        <f t="shared" si="34"/>
        <v>190.54</v>
      </c>
      <c r="I278" s="19"/>
      <c r="J278" s="58">
        <f t="shared" si="35"/>
        <v>193.5999999999994</v>
      </c>
      <c r="K278" s="19"/>
      <c r="L278" s="67">
        <f t="shared" si="36"/>
        <v>190</v>
      </c>
      <c r="M278" s="31">
        <f t="shared" si="38"/>
        <v>80</v>
      </c>
      <c r="N278" s="39"/>
      <c r="O278" s="31"/>
      <c r="P278" s="68">
        <f t="shared" si="37"/>
        <v>190</v>
      </c>
      <c r="Q278" s="65"/>
      <c r="R278" s="65"/>
      <c r="S278" s="15"/>
      <c r="T278" s="15"/>
      <c r="U278" s="76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spans="1:33">
      <c r="A279" s="15">
        <f t="shared" si="31"/>
        <v>275</v>
      </c>
      <c r="B279" s="14">
        <f t="shared" si="32"/>
        <v>44124</v>
      </c>
      <c r="C279" s="58">
        <f t="shared" si="33"/>
        <v>13720</v>
      </c>
      <c r="D279" s="15" t="s">
        <v>9</v>
      </c>
      <c r="E279" s="15"/>
      <c r="F279" s="32">
        <v>0.02</v>
      </c>
      <c r="G279" s="15" t="s">
        <v>5</v>
      </c>
      <c r="H279" s="58">
        <f t="shared" si="34"/>
        <v>192.08</v>
      </c>
      <c r="I279" s="19"/>
      <c r="J279" s="58">
        <f t="shared" si="35"/>
        <v>195.67999999999941</v>
      </c>
      <c r="K279" s="19"/>
      <c r="L279" s="67">
        <f t="shared" si="36"/>
        <v>190</v>
      </c>
      <c r="M279" s="31">
        <f t="shared" si="38"/>
        <v>70</v>
      </c>
      <c r="N279" s="39"/>
      <c r="O279" s="31"/>
      <c r="P279" s="68">
        <f t="shared" si="37"/>
        <v>190</v>
      </c>
      <c r="Q279" s="65"/>
      <c r="R279" s="65"/>
      <c r="S279" s="15"/>
      <c r="T279" s="15"/>
      <c r="U279" s="76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spans="1:33">
      <c r="A280" s="15">
        <f t="shared" si="31"/>
        <v>276</v>
      </c>
      <c r="B280" s="14">
        <f t="shared" si="32"/>
        <v>44125</v>
      </c>
      <c r="C280" s="58">
        <f t="shared" si="33"/>
        <v>13840</v>
      </c>
      <c r="D280" s="15" t="s">
        <v>9</v>
      </c>
      <c r="E280" s="15"/>
      <c r="F280" s="32">
        <v>0.02</v>
      </c>
      <c r="G280" s="15" t="s">
        <v>5</v>
      </c>
      <c r="H280" s="58">
        <f t="shared" si="34"/>
        <v>193.76</v>
      </c>
      <c r="I280" s="19"/>
      <c r="J280" s="58">
        <f t="shared" si="35"/>
        <v>199.4399999999994</v>
      </c>
      <c r="K280" s="19"/>
      <c r="L280" s="67">
        <f t="shared" si="36"/>
        <v>190</v>
      </c>
      <c r="M280" s="31">
        <f t="shared" si="38"/>
        <v>80</v>
      </c>
      <c r="N280" s="39"/>
      <c r="O280" s="31"/>
      <c r="P280" s="68">
        <f t="shared" si="37"/>
        <v>190</v>
      </c>
      <c r="Q280" s="65"/>
      <c r="R280" s="65"/>
      <c r="S280" s="15"/>
      <c r="T280" s="15"/>
      <c r="U280" s="76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spans="1:33">
      <c r="A281" s="15">
        <f t="shared" si="31"/>
        <v>277</v>
      </c>
      <c r="B281" s="14">
        <f t="shared" si="32"/>
        <v>44126</v>
      </c>
      <c r="C281" s="58">
        <f t="shared" si="33"/>
        <v>13950</v>
      </c>
      <c r="D281" s="15" t="s">
        <v>9</v>
      </c>
      <c r="E281" s="15"/>
      <c r="F281" s="32">
        <v>0.02</v>
      </c>
      <c r="G281" s="15" t="s">
        <v>5</v>
      </c>
      <c r="H281" s="58">
        <f t="shared" si="34"/>
        <v>195.29999999999998</v>
      </c>
      <c r="I281" s="19"/>
      <c r="J281" s="58">
        <f t="shared" si="35"/>
        <v>204.73999999999938</v>
      </c>
      <c r="K281" s="19"/>
      <c r="L281" s="67">
        <f t="shared" si="36"/>
        <v>200</v>
      </c>
      <c r="M281" s="31">
        <f t="shared" si="38"/>
        <v>80</v>
      </c>
      <c r="N281" s="39"/>
      <c r="O281" s="31"/>
      <c r="P281" s="68">
        <f t="shared" si="37"/>
        <v>200</v>
      </c>
      <c r="Q281" s="65"/>
      <c r="R281" s="65"/>
      <c r="S281" s="15"/>
      <c r="T281" s="15"/>
      <c r="U281" s="76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spans="1:33">
      <c r="A282" s="15">
        <f t="shared" si="31"/>
        <v>278</v>
      </c>
      <c r="B282" s="14">
        <f t="shared" si="32"/>
        <v>44127</v>
      </c>
      <c r="C282" s="58">
        <f t="shared" si="33"/>
        <v>14070</v>
      </c>
      <c r="D282" s="15" t="s">
        <v>9</v>
      </c>
      <c r="E282" s="15"/>
      <c r="F282" s="32">
        <v>0.02</v>
      </c>
      <c r="G282" s="15" t="s">
        <v>5</v>
      </c>
      <c r="H282" s="58">
        <f t="shared" si="34"/>
        <v>196.98000000000002</v>
      </c>
      <c r="I282" s="19"/>
      <c r="J282" s="58">
        <f t="shared" si="35"/>
        <v>201.7199999999994</v>
      </c>
      <c r="K282" s="19"/>
      <c r="L282" s="67">
        <f t="shared" si="36"/>
        <v>200</v>
      </c>
      <c r="M282" s="31">
        <f t="shared" si="38"/>
        <v>80</v>
      </c>
      <c r="N282" s="39"/>
      <c r="O282" s="31"/>
      <c r="P282" s="68">
        <f t="shared" si="37"/>
        <v>200</v>
      </c>
      <c r="Q282" s="65"/>
      <c r="R282" s="65"/>
      <c r="S282" s="15"/>
      <c r="T282" s="15"/>
      <c r="U282" s="76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spans="1:33">
      <c r="A283" s="15">
        <f t="shared" si="31"/>
        <v>279</v>
      </c>
      <c r="B283" s="14">
        <f t="shared" si="32"/>
        <v>44128</v>
      </c>
      <c r="C283" s="58">
        <f t="shared" si="33"/>
        <v>14190</v>
      </c>
      <c r="D283" s="15" t="s">
        <v>9</v>
      </c>
      <c r="E283" s="15"/>
      <c r="F283" s="32">
        <v>0.02</v>
      </c>
      <c r="G283" s="15" t="s">
        <v>5</v>
      </c>
      <c r="H283" s="58">
        <f t="shared" si="34"/>
        <v>198.66</v>
      </c>
      <c r="I283" s="19"/>
      <c r="J283" s="58">
        <f t="shared" si="35"/>
        <v>200.3799999999994</v>
      </c>
      <c r="K283" s="19"/>
      <c r="L283" s="67">
        <f t="shared" si="36"/>
        <v>200</v>
      </c>
      <c r="M283" s="31">
        <f t="shared" si="38"/>
        <v>70</v>
      </c>
      <c r="N283" s="39"/>
      <c r="O283" s="31"/>
      <c r="P283" s="68">
        <f t="shared" si="37"/>
        <v>200</v>
      </c>
      <c r="Q283" s="65"/>
      <c r="R283" s="65"/>
      <c r="S283" s="15"/>
      <c r="T283" s="15"/>
      <c r="U283" s="76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spans="1:33">
      <c r="A284" s="15">
        <f t="shared" si="31"/>
        <v>280</v>
      </c>
      <c r="B284" s="14">
        <f t="shared" si="32"/>
        <v>44129</v>
      </c>
      <c r="C284" s="58">
        <f t="shared" si="33"/>
        <v>14320</v>
      </c>
      <c r="D284" s="15" t="s">
        <v>9</v>
      </c>
      <c r="E284" s="15"/>
      <c r="F284" s="32">
        <v>0.02</v>
      </c>
      <c r="G284" s="15" t="s">
        <v>5</v>
      </c>
      <c r="H284" s="58">
        <f t="shared" si="34"/>
        <v>200.48000000000002</v>
      </c>
      <c r="I284" s="19"/>
      <c r="J284" s="58">
        <f t="shared" si="35"/>
        <v>200.85999999999942</v>
      </c>
      <c r="K284" s="19"/>
      <c r="L284" s="67">
        <f t="shared" si="36"/>
        <v>200</v>
      </c>
      <c r="M284" s="31">
        <f t="shared" si="38"/>
        <v>80</v>
      </c>
      <c r="N284" s="39"/>
      <c r="O284" s="31"/>
      <c r="P284" s="68">
        <f t="shared" si="37"/>
        <v>200</v>
      </c>
      <c r="Q284" s="65"/>
      <c r="R284" s="65"/>
      <c r="S284" s="15"/>
      <c r="T284" s="15"/>
      <c r="U284" s="76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spans="1:33">
      <c r="A285" s="15">
        <f t="shared" si="31"/>
        <v>281</v>
      </c>
      <c r="B285" s="14">
        <f t="shared" si="32"/>
        <v>44130</v>
      </c>
      <c r="C285" s="58">
        <f t="shared" si="33"/>
        <v>14440</v>
      </c>
      <c r="D285" s="15" t="s">
        <v>9</v>
      </c>
      <c r="E285" s="15"/>
      <c r="F285" s="32">
        <v>0.02</v>
      </c>
      <c r="G285" s="15" t="s">
        <v>5</v>
      </c>
      <c r="H285" s="58">
        <f t="shared" si="34"/>
        <v>202.16</v>
      </c>
      <c r="I285" s="19"/>
      <c r="J285" s="58">
        <f t="shared" si="35"/>
        <v>203.01999999999941</v>
      </c>
      <c r="K285" s="19"/>
      <c r="L285" s="67">
        <f t="shared" si="36"/>
        <v>200</v>
      </c>
      <c r="M285" s="31">
        <f t="shared" si="38"/>
        <v>80</v>
      </c>
      <c r="N285" s="39"/>
      <c r="O285" s="31"/>
      <c r="P285" s="68">
        <f t="shared" si="37"/>
        <v>200</v>
      </c>
      <c r="Q285" s="65"/>
      <c r="R285" s="65"/>
      <c r="S285" s="15"/>
      <c r="T285" s="15"/>
      <c r="U285" s="76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spans="1:33">
      <c r="A286" s="15">
        <f t="shared" si="31"/>
        <v>282</v>
      </c>
      <c r="B286" s="14">
        <f t="shared" si="32"/>
        <v>44131</v>
      </c>
      <c r="C286" s="58">
        <f t="shared" si="33"/>
        <v>14560</v>
      </c>
      <c r="D286" s="15" t="s">
        <v>9</v>
      </c>
      <c r="E286" s="15"/>
      <c r="F286" s="32">
        <v>0.02</v>
      </c>
      <c r="G286" s="15" t="s">
        <v>5</v>
      </c>
      <c r="H286" s="58">
        <f t="shared" si="34"/>
        <v>203.83999999999997</v>
      </c>
      <c r="I286" s="19"/>
      <c r="J286" s="58">
        <f t="shared" si="35"/>
        <v>206.85999999999939</v>
      </c>
      <c r="K286" s="19"/>
      <c r="L286" s="67">
        <f t="shared" si="36"/>
        <v>200</v>
      </c>
      <c r="M286" s="31">
        <f t="shared" si="38"/>
        <v>80</v>
      </c>
      <c r="N286" s="39"/>
      <c r="O286" s="31"/>
      <c r="P286" s="68">
        <f t="shared" si="37"/>
        <v>200</v>
      </c>
      <c r="Q286" s="65"/>
      <c r="R286" s="65"/>
      <c r="S286" s="15"/>
      <c r="T286" s="15"/>
      <c r="U286" s="76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spans="1:33">
      <c r="A287" s="15">
        <f t="shared" si="31"/>
        <v>283</v>
      </c>
      <c r="B287" s="14">
        <f t="shared" si="32"/>
        <v>44132</v>
      </c>
      <c r="C287" s="58">
        <f t="shared" si="33"/>
        <v>14680</v>
      </c>
      <c r="D287" s="15" t="s">
        <v>9</v>
      </c>
      <c r="E287" s="15"/>
      <c r="F287" s="32">
        <v>0.02</v>
      </c>
      <c r="G287" s="15" t="s">
        <v>5</v>
      </c>
      <c r="H287" s="58">
        <f t="shared" si="34"/>
        <v>205.52</v>
      </c>
      <c r="I287" s="19"/>
      <c r="J287" s="58">
        <f t="shared" si="35"/>
        <v>212.3799999999994</v>
      </c>
      <c r="K287" s="19"/>
      <c r="L287" s="67">
        <f t="shared" si="36"/>
        <v>210</v>
      </c>
      <c r="M287" s="31">
        <f t="shared" si="38"/>
        <v>90</v>
      </c>
      <c r="N287" s="39"/>
      <c r="O287" s="31"/>
      <c r="P287" s="68">
        <f t="shared" si="37"/>
        <v>210</v>
      </c>
      <c r="Q287" s="65"/>
      <c r="R287" s="65"/>
      <c r="S287" s="15"/>
      <c r="T287" s="15"/>
      <c r="U287" s="76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spans="1:33">
      <c r="A288" s="15">
        <f t="shared" si="31"/>
        <v>284</v>
      </c>
      <c r="B288" s="14">
        <f t="shared" si="32"/>
        <v>44133</v>
      </c>
      <c r="C288" s="58">
        <f t="shared" si="33"/>
        <v>14800</v>
      </c>
      <c r="D288" s="15" t="s">
        <v>9</v>
      </c>
      <c r="E288" s="15"/>
      <c r="F288" s="32">
        <v>0.02</v>
      </c>
      <c r="G288" s="15" t="s">
        <v>5</v>
      </c>
      <c r="H288" s="58">
        <f t="shared" si="34"/>
        <v>207.2</v>
      </c>
      <c r="I288" s="19"/>
      <c r="J288" s="58">
        <f t="shared" si="35"/>
        <v>209.57999999999939</v>
      </c>
      <c r="K288" s="19"/>
      <c r="L288" s="67">
        <f t="shared" si="36"/>
        <v>200</v>
      </c>
      <c r="M288" s="31">
        <f t="shared" si="38"/>
        <v>80</v>
      </c>
      <c r="N288" s="39"/>
      <c r="O288" s="31"/>
      <c r="P288" s="68">
        <f t="shared" si="37"/>
        <v>200</v>
      </c>
      <c r="Q288" s="65"/>
      <c r="R288" s="65"/>
      <c r="S288" s="15"/>
      <c r="T288" s="15"/>
      <c r="U288" s="76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spans="1:33">
      <c r="A289" s="15">
        <f t="shared" si="31"/>
        <v>285</v>
      </c>
      <c r="B289" s="14">
        <f t="shared" si="32"/>
        <v>44134</v>
      </c>
      <c r="C289" s="58">
        <f t="shared" si="33"/>
        <v>14920</v>
      </c>
      <c r="D289" s="15" t="s">
        <v>9</v>
      </c>
      <c r="E289" s="15"/>
      <c r="F289" s="32">
        <v>0.02</v>
      </c>
      <c r="G289" s="15" t="s">
        <v>5</v>
      </c>
      <c r="H289" s="58">
        <f t="shared" si="34"/>
        <v>208.88000000000002</v>
      </c>
      <c r="I289" s="19"/>
      <c r="J289" s="58">
        <f t="shared" si="35"/>
        <v>218.45999999999941</v>
      </c>
      <c r="K289" s="19"/>
      <c r="L289" s="67">
        <f t="shared" si="36"/>
        <v>210</v>
      </c>
      <c r="M289" s="31">
        <f t="shared" si="38"/>
        <v>80</v>
      </c>
      <c r="N289" s="39"/>
      <c r="O289" s="31"/>
      <c r="P289" s="68">
        <f t="shared" si="37"/>
        <v>210</v>
      </c>
      <c r="Q289" s="65"/>
      <c r="R289" s="65"/>
      <c r="S289" s="15"/>
      <c r="T289" s="15"/>
      <c r="U289" s="76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spans="1:33">
      <c r="A290" s="15">
        <f t="shared" si="31"/>
        <v>286</v>
      </c>
      <c r="B290" s="14">
        <f t="shared" si="32"/>
        <v>44135</v>
      </c>
      <c r="C290" s="58">
        <f t="shared" si="33"/>
        <v>15050</v>
      </c>
      <c r="D290" s="15" t="s">
        <v>9</v>
      </c>
      <c r="E290" s="15"/>
      <c r="F290" s="32">
        <v>0.02</v>
      </c>
      <c r="G290" s="15" t="s">
        <v>5</v>
      </c>
      <c r="H290" s="58">
        <f t="shared" si="34"/>
        <v>210.7</v>
      </c>
      <c r="I290" s="19"/>
      <c r="J290" s="58">
        <f t="shared" si="35"/>
        <v>219.1599999999994</v>
      </c>
      <c r="K290" s="19"/>
      <c r="L290" s="67">
        <f t="shared" si="36"/>
        <v>210</v>
      </c>
      <c r="M290" s="31">
        <f t="shared" si="38"/>
        <v>90</v>
      </c>
      <c r="N290" s="39"/>
      <c r="O290" s="31"/>
      <c r="P290" s="68">
        <f t="shared" si="37"/>
        <v>210</v>
      </c>
      <c r="Q290" s="65"/>
      <c r="R290" s="65"/>
      <c r="S290" s="15"/>
      <c r="T290" s="15"/>
      <c r="U290" s="76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spans="1:33">
      <c r="A291" s="15">
        <f t="shared" ref="A291:A294" si="39">+A290+1</f>
        <v>287</v>
      </c>
      <c r="B291" s="14">
        <f t="shared" ref="B291:B294" si="40">+B290+1</f>
        <v>44136</v>
      </c>
      <c r="C291" s="58">
        <f t="shared" ref="C291:C294" si="41">C290+L290+O290-M290</f>
        <v>15170</v>
      </c>
      <c r="D291" s="15" t="s">
        <v>9</v>
      </c>
      <c r="E291" s="15"/>
      <c r="F291" s="32">
        <v>0.02</v>
      </c>
      <c r="G291" s="15" t="s">
        <v>5</v>
      </c>
      <c r="H291" s="58">
        <f t="shared" ref="H291:H294" si="42">(C291*F291)*0.7</f>
        <v>212.38000000000002</v>
      </c>
      <c r="I291" s="19"/>
      <c r="J291" s="58">
        <f t="shared" ref="J291:J294" si="43">(J290-L290)+H291-N290</f>
        <v>221.53999999999942</v>
      </c>
      <c r="K291" s="19"/>
      <c r="L291" s="67">
        <f t="shared" ref="L291:L294" si="44">+IF(J291&gt;$M$2,P291,0)</f>
        <v>220</v>
      </c>
      <c r="M291" s="31">
        <f t="shared" si="38"/>
        <v>80</v>
      </c>
      <c r="N291" s="39"/>
      <c r="O291" s="31"/>
      <c r="P291" s="68">
        <f t="shared" ref="P291:P294" si="45">+ROUNDDOWN((J291/10),0)*10</f>
        <v>220</v>
      </c>
      <c r="Q291" s="65"/>
      <c r="R291" s="65"/>
      <c r="S291" s="15"/>
      <c r="T291" s="15"/>
      <c r="U291" s="76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spans="1:33">
      <c r="A292" s="15">
        <f t="shared" si="39"/>
        <v>288</v>
      </c>
      <c r="B292" s="14">
        <f t="shared" si="40"/>
        <v>44137</v>
      </c>
      <c r="C292" s="58">
        <f t="shared" si="41"/>
        <v>15310</v>
      </c>
      <c r="D292" s="15" t="s">
        <v>9</v>
      </c>
      <c r="E292" s="15"/>
      <c r="F292" s="32">
        <v>0.02</v>
      </c>
      <c r="G292" s="15" t="s">
        <v>5</v>
      </c>
      <c r="H292" s="58">
        <f t="shared" si="42"/>
        <v>214.33999999999997</v>
      </c>
      <c r="I292" s="19"/>
      <c r="J292" s="58">
        <f t="shared" si="43"/>
        <v>215.8799999999994</v>
      </c>
      <c r="K292" s="19"/>
      <c r="L292" s="67">
        <f t="shared" si="44"/>
        <v>210</v>
      </c>
      <c r="M292" s="31">
        <f t="shared" si="38"/>
        <v>90</v>
      </c>
      <c r="N292" s="39"/>
      <c r="O292" s="31"/>
      <c r="P292" s="68">
        <f t="shared" si="45"/>
        <v>210</v>
      </c>
      <c r="Q292" s="65"/>
      <c r="R292" s="65"/>
      <c r="S292" s="15"/>
      <c r="T292" s="15"/>
      <c r="U292" s="76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spans="1:33">
      <c r="A293" s="15">
        <f t="shared" si="39"/>
        <v>289</v>
      </c>
      <c r="B293" s="14">
        <f t="shared" si="40"/>
        <v>44138</v>
      </c>
      <c r="C293" s="58">
        <f t="shared" si="41"/>
        <v>15430</v>
      </c>
      <c r="D293" s="15" t="s">
        <v>9</v>
      </c>
      <c r="E293" s="15"/>
      <c r="F293" s="32">
        <v>0.02</v>
      </c>
      <c r="G293" s="15" t="s">
        <v>5</v>
      </c>
      <c r="H293" s="58">
        <f t="shared" si="42"/>
        <v>216.02</v>
      </c>
      <c r="I293" s="19"/>
      <c r="J293" s="58">
        <f t="shared" si="43"/>
        <v>221.89999999999941</v>
      </c>
      <c r="K293" s="19"/>
      <c r="L293" s="67">
        <f t="shared" si="44"/>
        <v>220</v>
      </c>
      <c r="M293" s="31">
        <f t="shared" si="38"/>
        <v>80</v>
      </c>
      <c r="N293" s="39"/>
      <c r="O293" s="31"/>
      <c r="P293" s="68">
        <f t="shared" si="45"/>
        <v>220</v>
      </c>
      <c r="Q293" s="65"/>
      <c r="R293" s="65"/>
      <c r="S293" s="15"/>
      <c r="T293" s="15"/>
      <c r="U293" s="76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spans="1:33">
      <c r="A294" s="15">
        <f t="shared" si="39"/>
        <v>290</v>
      </c>
      <c r="B294" s="14">
        <f t="shared" si="40"/>
        <v>44139</v>
      </c>
      <c r="C294" s="58">
        <f t="shared" si="41"/>
        <v>15570</v>
      </c>
      <c r="D294" s="15" t="s">
        <v>9</v>
      </c>
      <c r="E294" s="15"/>
      <c r="F294" s="32">
        <v>0.02</v>
      </c>
      <c r="G294" s="15" t="s">
        <v>5</v>
      </c>
      <c r="H294" s="58">
        <f t="shared" si="42"/>
        <v>217.98000000000002</v>
      </c>
      <c r="I294" s="19"/>
      <c r="J294" s="58">
        <f t="shared" si="43"/>
        <v>219.87999999999943</v>
      </c>
      <c r="K294" s="19"/>
      <c r="L294" s="67">
        <f t="shared" si="44"/>
        <v>210</v>
      </c>
      <c r="M294" s="31">
        <f t="shared" si="38"/>
        <v>90</v>
      </c>
      <c r="N294" s="39"/>
      <c r="O294" s="31"/>
      <c r="P294" s="68">
        <f t="shared" si="45"/>
        <v>210</v>
      </c>
      <c r="Q294" s="65"/>
      <c r="R294" s="65"/>
      <c r="S294" s="15"/>
      <c r="T294" s="15"/>
      <c r="U294" s="76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spans="1:33">
      <c r="A295" s="15">
        <f t="shared" ref="A295:A304" si="46">+A294+1</f>
        <v>291</v>
      </c>
      <c r="B295" s="14">
        <f t="shared" ref="B295:B304" si="47">+B294+1</f>
        <v>44140</v>
      </c>
      <c r="C295" s="58">
        <f t="shared" ref="C295:C304" si="48">C294+L294+O294-M294</f>
        <v>15690</v>
      </c>
      <c r="D295" s="15" t="s">
        <v>9</v>
      </c>
      <c r="E295" s="15"/>
      <c r="F295" s="32">
        <v>0.02</v>
      </c>
      <c r="G295" s="15" t="s">
        <v>5</v>
      </c>
      <c r="H295" s="58">
        <f t="shared" ref="H295:H304" si="49">(C295*F295)*0.7</f>
        <v>219.66</v>
      </c>
      <c r="I295" s="19"/>
      <c r="J295" s="58">
        <f t="shared" ref="J295:J304" si="50">(J294-L294)+H295-N294</f>
        <v>229.53999999999942</v>
      </c>
      <c r="K295" s="19"/>
      <c r="L295" s="67">
        <f t="shared" ref="L295:L304" si="51">+IF(J295&gt;$M$2,P295,0)</f>
        <v>220</v>
      </c>
      <c r="M295" s="31">
        <f t="shared" si="38"/>
        <v>90</v>
      </c>
      <c r="N295" s="39"/>
      <c r="O295" s="31"/>
      <c r="P295" s="68">
        <f t="shared" ref="P295:P304" si="52">+ROUNDDOWN((J295/10),0)*10</f>
        <v>220</v>
      </c>
      <c r="Q295" s="65"/>
      <c r="R295" s="65"/>
      <c r="S295" s="15"/>
      <c r="T295" s="15"/>
      <c r="U295" s="76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spans="1:33">
      <c r="A296" s="15">
        <f t="shared" si="46"/>
        <v>292</v>
      </c>
      <c r="B296" s="14">
        <f t="shared" si="47"/>
        <v>44141</v>
      </c>
      <c r="C296" s="58">
        <f t="shared" si="48"/>
        <v>15820</v>
      </c>
      <c r="D296" s="15" t="s">
        <v>9</v>
      </c>
      <c r="E296" s="15"/>
      <c r="F296" s="32">
        <v>0.02</v>
      </c>
      <c r="G296" s="15" t="s">
        <v>5</v>
      </c>
      <c r="H296" s="58">
        <f t="shared" si="49"/>
        <v>221.48000000000002</v>
      </c>
      <c r="I296" s="19"/>
      <c r="J296" s="58">
        <f t="shared" si="50"/>
        <v>231.01999999999944</v>
      </c>
      <c r="K296" s="19"/>
      <c r="L296" s="67">
        <f t="shared" si="51"/>
        <v>230</v>
      </c>
      <c r="M296" s="31">
        <f t="shared" si="38"/>
        <v>90</v>
      </c>
      <c r="N296" s="39"/>
      <c r="O296" s="31"/>
      <c r="P296" s="68">
        <f t="shared" si="52"/>
        <v>230</v>
      </c>
      <c r="Q296" s="65"/>
      <c r="R296" s="65"/>
      <c r="S296" s="15"/>
      <c r="T296" s="15"/>
      <c r="U296" s="76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spans="1:33">
      <c r="A297" s="15">
        <f t="shared" si="46"/>
        <v>293</v>
      </c>
      <c r="B297" s="14">
        <f t="shared" si="47"/>
        <v>44142</v>
      </c>
      <c r="C297" s="58">
        <f t="shared" si="48"/>
        <v>15960</v>
      </c>
      <c r="D297" s="15" t="s">
        <v>9</v>
      </c>
      <c r="E297" s="15"/>
      <c r="F297" s="32">
        <v>0.02</v>
      </c>
      <c r="G297" s="15" t="s">
        <v>5</v>
      </c>
      <c r="H297" s="58">
        <f t="shared" si="49"/>
        <v>223.43999999999997</v>
      </c>
      <c r="I297" s="19"/>
      <c r="J297" s="58">
        <f t="shared" si="50"/>
        <v>224.45999999999941</v>
      </c>
      <c r="K297" s="19"/>
      <c r="L297" s="67">
        <f t="shared" si="51"/>
        <v>220</v>
      </c>
      <c r="M297" s="31">
        <f t="shared" si="38"/>
        <v>90</v>
      </c>
      <c r="N297" s="39"/>
      <c r="O297" s="31"/>
      <c r="P297" s="68">
        <f t="shared" si="52"/>
        <v>220</v>
      </c>
      <c r="Q297" s="65"/>
      <c r="R297" s="65"/>
      <c r="S297" s="15"/>
      <c r="T297" s="15"/>
      <c r="U297" s="76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spans="1:33">
      <c r="A298" s="15">
        <f t="shared" si="46"/>
        <v>294</v>
      </c>
      <c r="B298" s="14">
        <f t="shared" si="47"/>
        <v>44143</v>
      </c>
      <c r="C298" s="58">
        <f t="shared" si="48"/>
        <v>16090</v>
      </c>
      <c r="D298" s="15" t="s">
        <v>9</v>
      </c>
      <c r="E298" s="15"/>
      <c r="F298" s="32">
        <v>0.02</v>
      </c>
      <c r="G298" s="15" t="s">
        <v>5</v>
      </c>
      <c r="H298" s="58">
        <f t="shared" si="49"/>
        <v>225.26</v>
      </c>
      <c r="I298" s="19"/>
      <c r="J298" s="58">
        <f t="shared" si="50"/>
        <v>229.7199999999994</v>
      </c>
      <c r="K298" s="19"/>
      <c r="L298" s="67">
        <f t="shared" si="51"/>
        <v>220</v>
      </c>
      <c r="M298" s="31">
        <f t="shared" si="38"/>
        <v>90</v>
      </c>
      <c r="N298" s="39"/>
      <c r="O298" s="31"/>
      <c r="P298" s="68">
        <f t="shared" si="52"/>
        <v>220</v>
      </c>
      <c r="Q298" s="65"/>
      <c r="R298" s="65"/>
      <c r="S298" s="15"/>
      <c r="T298" s="15"/>
      <c r="U298" s="76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spans="1:33">
      <c r="A299" s="15">
        <f t="shared" si="46"/>
        <v>295</v>
      </c>
      <c r="B299" s="14">
        <f t="shared" si="47"/>
        <v>44144</v>
      </c>
      <c r="C299" s="58">
        <f t="shared" si="48"/>
        <v>16220</v>
      </c>
      <c r="D299" s="15" t="s">
        <v>9</v>
      </c>
      <c r="E299" s="15"/>
      <c r="F299" s="32">
        <v>0.02</v>
      </c>
      <c r="G299" s="15" t="s">
        <v>5</v>
      </c>
      <c r="H299" s="58">
        <f t="shared" si="49"/>
        <v>227.08</v>
      </c>
      <c r="I299" s="19"/>
      <c r="J299" s="58">
        <f t="shared" si="50"/>
        <v>236.79999999999941</v>
      </c>
      <c r="K299" s="19"/>
      <c r="L299" s="67">
        <f t="shared" si="51"/>
        <v>230</v>
      </c>
      <c r="M299" s="31">
        <f t="shared" si="38"/>
        <v>90</v>
      </c>
      <c r="N299" s="39"/>
      <c r="O299" s="31"/>
      <c r="P299" s="68">
        <f t="shared" si="52"/>
        <v>230</v>
      </c>
      <c r="Q299" s="65"/>
      <c r="R299" s="65"/>
      <c r="S299" s="15"/>
      <c r="T299" s="15"/>
      <c r="U299" s="76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spans="1:33">
      <c r="A300" s="15">
        <f t="shared" si="46"/>
        <v>296</v>
      </c>
      <c r="B300" s="14">
        <f t="shared" si="47"/>
        <v>44145</v>
      </c>
      <c r="C300" s="58">
        <f t="shared" si="48"/>
        <v>16360</v>
      </c>
      <c r="D300" s="15" t="s">
        <v>9</v>
      </c>
      <c r="E300" s="15"/>
      <c r="F300" s="32">
        <v>0.02</v>
      </c>
      <c r="G300" s="15" t="s">
        <v>5</v>
      </c>
      <c r="H300" s="58">
        <f t="shared" si="49"/>
        <v>229.03999999999996</v>
      </c>
      <c r="I300" s="19"/>
      <c r="J300" s="58">
        <f t="shared" si="50"/>
        <v>235.83999999999938</v>
      </c>
      <c r="K300" s="19"/>
      <c r="L300" s="67">
        <f t="shared" si="51"/>
        <v>230</v>
      </c>
      <c r="M300" s="31">
        <f t="shared" si="38"/>
        <v>90</v>
      </c>
      <c r="N300" s="39"/>
      <c r="O300" s="31"/>
      <c r="P300" s="68">
        <f t="shared" si="52"/>
        <v>230</v>
      </c>
      <c r="Q300" s="65"/>
      <c r="R300" s="65"/>
      <c r="S300" s="15"/>
      <c r="T300" s="15"/>
      <c r="U300" s="76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spans="1:33">
      <c r="A301" s="15">
        <f t="shared" si="46"/>
        <v>297</v>
      </c>
      <c r="B301" s="14">
        <f t="shared" si="47"/>
        <v>44146</v>
      </c>
      <c r="C301" s="58">
        <f t="shared" si="48"/>
        <v>16500</v>
      </c>
      <c r="D301" s="15" t="s">
        <v>9</v>
      </c>
      <c r="E301" s="15"/>
      <c r="F301" s="32">
        <v>0.02</v>
      </c>
      <c r="G301" s="15" t="s">
        <v>5</v>
      </c>
      <c r="H301" s="58">
        <f t="shared" si="49"/>
        <v>230.99999999999997</v>
      </c>
      <c r="I301" s="19"/>
      <c r="J301" s="58">
        <f t="shared" si="50"/>
        <v>236.83999999999935</v>
      </c>
      <c r="K301" s="19"/>
      <c r="L301" s="67">
        <f t="shared" si="51"/>
        <v>230</v>
      </c>
      <c r="M301" s="31">
        <f t="shared" si="38"/>
        <v>90</v>
      </c>
      <c r="N301" s="39"/>
      <c r="O301" s="31"/>
      <c r="P301" s="68">
        <f t="shared" si="52"/>
        <v>230</v>
      </c>
      <c r="Q301" s="65"/>
      <c r="R301" s="65"/>
      <c r="S301" s="15"/>
      <c r="T301" s="15"/>
      <c r="U301" s="76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spans="1:33">
      <c r="A302" s="15">
        <f t="shared" si="46"/>
        <v>298</v>
      </c>
      <c r="B302" s="14">
        <f t="shared" si="47"/>
        <v>44147</v>
      </c>
      <c r="C302" s="58">
        <f t="shared" si="48"/>
        <v>16640</v>
      </c>
      <c r="D302" s="15" t="s">
        <v>9</v>
      </c>
      <c r="E302" s="15"/>
      <c r="F302" s="32">
        <v>0.02</v>
      </c>
      <c r="G302" s="15" t="s">
        <v>5</v>
      </c>
      <c r="H302" s="58">
        <f t="shared" si="49"/>
        <v>232.95999999999998</v>
      </c>
      <c r="I302" s="19"/>
      <c r="J302" s="58">
        <f t="shared" si="50"/>
        <v>239.79999999999933</v>
      </c>
      <c r="K302" s="19"/>
      <c r="L302" s="67">
        <f t="shared" si="51"/>
        <v>230</v>
      </c>
      <c r="M302" s="31">
        <f t="shared" si="38"/>
        <v>90</v>
      </c>
      <c r="N302" s="39"/>
      <c r="O302" s="31"/>
      <c r="P302" s="68">
        <f t="shared" si="52"/>
        <v>230</v>
      </c>
      <c r="Q302" s="65"/>
      <c r="R302" s="65"/>
      <c r="S302" s="15"/>
      <c r="T302" s="15"/>
      <c r="U302" s="76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spans="1:33">
      <c r="A303" s="15">
        <f t="shared" si="46"/>
        <v>299</v>
      </c>
      <c r="B303" s="14">
        <f t="shared" si="47"/>
        <v>44148</v>
      </c>
      <c r="C303" s="58">
        <f t="shared" si="48"/>
        <v>16780</v>
      </c>
      <c r="D303" s="15" t="s">
        <v>9</v>
      </c>
      <c r="E303" s="15"/>
      <c r="F303" s="32">
        <v>0.02</v>
      </c>
      <c r="G303" s="15" t="s">
        <v>5</v>
      </c>
      <c r="H303" s="58">
        <f t="shared" si="49"/>
        <v>234.92</v>
      </c>
      <c r="I303" s="19"/>
      <c r="J303" s="58">
        <f t="shared" si="50"/>
        <v>244.71999999999932</v>
      </c>
      <c r="K303" s="19"/>
      <c r="L303" s="67">
        <f t="shared" si="51"/>
        <v>240</v>
      </c>
      <c r="M303" s="31">
        <f t="shared" si="38"/>
        <v>100</v>
      </c>
      <c r="N303" s="39"/>
      <c r="O303" s="31"/>
      <c r="P303" s="68">
        <f t="shared" si="52"/>
        <v>240</v>
      </c>
      <c r="Q303" s="65"/>
      <c r="R303" s="65"/>
      <c r="S303" s="15"/>
      <c r="T303" s="15"/>
      <c r="U303" s="76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spans="1:33">
      <c r="A304" s="29">
        <f t="shared" si="46"/>
        <v>300</v>
      </c>
      <c r="B304" s="41">
        <f t="shared" si="47"/>
        <v>44149</v>
      </c>
      <c r="C304" s="60">
        <f t="shared" si="48"/>
        <v>16920</v>
      </c>
      <c r="D304" s="29" t="s">
        <v>9</v>
      </c>
      <c r="E304" s="29"/>
      <c r="F304" s="43">
        <v>0.02</v>
      </c>
      <c r="G304" s="29" t="s">
        <v>5</v>
      </c>
      <c r="H304" s="60">
        <f t="shared" si="49"/>
        <v>236.88</v>
      </c>
      <c r="I304" s="44"/>
      <c r="J304" s="60">
        <f t="shared" si="50"/>
        <v>241.59999999999931</v>
      </c>
      <c r="K304" s="44"/>
      <c r="L304" s="70">
        <f t="shared" si="51"/>
        <v>240</v>
      </c>
      <c r="M304" s="42">
        <f t="shared" si="38"/>
        <v>90</v>
      </c>
      <c r="N304" s="45"/>
      <c r="O304" s="42"/>
      <c r="P304" s="73">
        <f t="shared" si="52"/>
        <v>240</v>
      </c>
      <c r="Q304" s="74"/>
      <c r="R304" s="75">
        <f>SUM(M287:M304)</f>
        <v>1590</v>
      </c>
      <c r="S304" s="72">
        <f>SUM(L287:L304)</f>
        <v>3980</v>
      </c>
      <c r="T304" s="67">
        <f>S304*0.1</f>
        <v>398</v>
      </c>
      <c r="U304" s="74" t="s">
        <v>35</v>
      </c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spans="18:33"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spans="18:33"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spans="18:33">
      <c r="R307" s="15">
        <f>SUM(R5:R304)</f>
        <v>6460</v>
      </c>
      <c r="S307" s="15"/>
      <c r="T307" s="15">
        <f>SUM(T5:T304)</f>
        <v>1716</v>
      </c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spans="18:33">
      <c r="R308" s="15"/>
      <c r="S308" s="15"/>
      <c r="T308" s="15">
        <f>SUM(R307:T307)</f>
        <v>8176</v>
      </c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spans="18:33">
      <c r="R309" s="15"/>
      <c r="S309" s="15"/>
      <c r="T309" s="18">
        <f>T308/C3</f>
        <v>9.0844444444444452</v>
      </c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spans="18:33"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spans="18:33"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spans="18:33"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spans="18:33"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spans="18:33"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spans="18:33"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spans="18:33"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spans="18:33"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spans="18:33"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spans="18:33"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spans="18:33"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spans="18:33"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spans="18:33"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spans="18:33"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spans="18:33"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spans="18:33"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spans="18:33"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spans="18:33"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spans="18:33"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spans="18:33"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spans="18:33"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spans="18:33"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spans="18:33"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spans="18:33"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spans="18:33"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spans="18:33"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spans="18:33"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spans="18:33"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spans="18:33"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spans="18:33"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spans="18:33"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spans="18:33"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spans="18:33"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spans="18:33"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spans="18:33"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spans="18:33"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spans="18:33"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spans="18:33"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spans="18:33"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spans="18:33"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spans="18:33"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spans="18:33"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spans="18:33"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spans="18:33"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spans="18:33"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spans="18:33"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spans="18:33"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spans="18:33"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spans="18:33"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spans="18:33"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spans="18:33"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spans="18:33"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spans="18:33"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spans="18:33"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spans="18:33"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spans="18:33"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spans="18:33"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spans="18:33"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8:33"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8:33"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8:33"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8:33"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8:33"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8:33"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8:33"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8:33"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8:33"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8:33"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spans="18:33"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spans="18:33"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spans="18:33"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spans="18:33"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spans="18:33"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spans="18:33"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spans="18:33"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spans="18:33"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spans="18:33"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spans="18:33"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spans="18:33"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spans="18:33"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spans="18:33"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spans="18:33"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spans="18:33"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spans="18:33"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spans="18:33"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spans="18:33"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spans="18:33"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spans="18:33"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spans="18:33"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spans="18:33"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spans="18:33"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spans="18:33"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spans="18:33"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spans="18:33"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spans="18:33"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spans="18:33"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spans="18:33"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spans="18:33"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spans="18:33"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spans="18:33"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spans="18:33"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spans="18:33"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spans="18:33"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spans="18:33"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spans="18:33"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spans="18:33"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spans="18:33"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</row>
    <row r="417" spans="18:33"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</row>
    <row r="418" spans="18:33"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</row>
    <row r="419" spans="18:33"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</row>
    <row r="420" spans="18:33"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</row>
    <row r="421" spans="18:33"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</row>
    <row r="422" spans="18:33"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</row>
    <row r="423" spans="18:33"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</row>
    <row r="424" spans="18:33"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</row>
    <row r="425" spans="18:33"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</row>
    <row r="426" spans="18:33"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</row>
    <row r="427" spans="18:33"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</row>
    <row r="428" spans="18:33"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</row>
    <row r="429" spans="18:33"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</row>
    <row r="430" spans="18:33"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</row>
    <row r="431" spans="18:33"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</row>
    <row r="432" spans="18:33"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</row>
    <row r="433" spans="18:33"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</row>
    <row r="434" spans="18:33"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</row>
    <row r="435" spans="18:33"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</row>
    <row r="436" spans="18:33"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</row>
    <row r="437" spans="18:33"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</row>
    <row r="438" spans="18:33"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</row>
    <row r="439" spans="18:33"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</row>
    <row r="440" spans="18:33"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</row>
    <row r="441" spans="18:33"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</row>
    <row r="442" spans="18:33"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</row>
    <row r="443" spans="18:33"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</row>
    <row r="444" spans="18:33"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</row>
    <row r="445" spans="18:33"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</row>
    <row r="446" spans="18:33"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</row>
    <row r="447" spans="18:33"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</row>
    <row r="448" spans="18:33"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</row>
    <row r="449" spans="18:33"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</row>
    <row r="450" spans="18:33"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</row>
    <row r="451" spans="18:33"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</row>
    <row r="452" spans="18:33"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</row>
    <row r="453" spans="18:33"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</row>
    <row r="454" spans="18:33"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</row>
    <row r="455" spans="18:33"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</row>
    <row r="456" spans="18:33"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</row>
    <row r="457" spans="18:33"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</row>
    <row r="458" spans="18:33"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</row>
    <row r="459" spans="18:33"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</row>
    <row r="460" spans="18:33"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</row>
    <row r="461" spans="18:33"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</row>
    <row r="462" spans="18:33"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</row>
    <row r="463" spans="18:33"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</row>
    <row r="464" spans="18:33"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</row>
    <row r="465" spans="18:33"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</row>
    <row r="466" spans="18:33"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</row>
    <row r="467" spans="18:33"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</row>
    <row r="468" spans="18:33"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</row>
    <row r="469" spans="18:33"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</row>
    <row r="470" spans="18:33"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</row>
    <row r="471" spans="18:33"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</row>
    <row r="472" spans="18:33"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</row>
    <row r="473" spans="18:33"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</row>
    <row r="474" spans="18:33"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</row>
    <row r="475" spans="18:33"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</row>
    <row r="476" spans="18:33"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</row>
    <row r="477" spans="18:33"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</row>
    <row r="478" spans="18:33"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</row>
    <row r="479" spans="18:33"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</row>
    <row r="480" spans="18:33"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</row>
    <row r="481" spans="18:33"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</row>
    <row r="482" spans="18:33"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</row>
    <row r="483" spans="18:33"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</row>
    <row r="484" spans="18:33"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</row>
    <row r="485" spans="18:33"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</row>
    <row r="486" spans="18:33"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spans="18:33"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</row>
    <row r="488" spans="18:33"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</row>
    <row r="489" spans="18:33"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89"/>
  <sheetViews>
    <sheetView zoomScale="80" zoomScaleNormal="80" workbookViewId="0">
      <pane ySplit="4" topLeftCell="A5" activePane="bottomLeft" state="frozen"/>
      <selection pane="bottomLeft" activeCell="H7" sqref="H7"/>
    </sheetView>
  </sheetViews>
  <sheetFormatPr baseColWidth="10" defaultColWidth="11" defaultRowHeight="16"/>
  <cols>
    <col min="1" max="2" width="10.6640625" customWidth="1"/>
    <col min="3" max="3" width="17.6640625" bestFit="1" customWidth="1"/>
    <col min="4" max="4" width="2.1640625" customWidth="1"/>
    <col min="5" max="5" width="9.1640625" customWidth="1"/>
    <col min="6" max="6" width="8.6640625" customWidth="1"/>
    <col min="7" max="7" width="1.83203125" bestFit="1" customWidth="1"/>
    <col min="8" max="8" width="17.33203125" customWidth="1"/>
    <col min="9" max="9" width="3.83203125" customWidth="1"/>
    <col min="10" max="10" width="17.1640625" customWidth="1"/>
    <col min="11" max="11" width="1.5" bestFit="1" customWidth="1"/>
    <col min="12" max="12" width="14.5" bestFit="1" customWidth="1"/>
    <col min="13" max="13" width="13.6640625" bestFit="1" customWidth="1"/>
    <col min="14" max="14" width="16.1640625" bestFit="1" customWidth="1"/>
    <col min="15" max="15" width="12.6640625" bestFit="1" customWidth="1"/>
    <col min="17" max="17" width="11.5" bestFit="1" customWidth="1"/>
    <col min="18" max="18" width="15.5" customWidth="1"/>
    <col min="19" max="19" width="11.6640625" bestFit="1" customWidth="1"/>
    <col min="21" max="21" width="9.5" bestFit="1" customWidth="1"/>
    <col min="22" max="22" width="5" customWidth="1"/>
    <col min="24" max="24" width="10.5" customWidth="1"/>
    <col min="25" max="25" width="7.1640625" bestFit="1" customWidth="1"/>
    <col min="26" max="27" width="13.1640625" bestFit="1" customWidth="1"/>
    <col min="28" max="28" width="7.1640625" bestFit="1" customWidth="1"/>
    <col min="29" max="29" width="12" bestFit="1" customWidth="1"/>
  </cols>
  <sheetData>
    <row r="1" spans="1:33" ht="29">
      <c r="A1" s="10" t="s">
        <v>16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3" t="s">
        <v>17</v>
      </c>
      <c r="O1" s="11"/>
      <c r="Q1" s="7" t="s">
        <v>11</v>
      </c>
      <c r="R1" s="8"/>
      <c r="S1" s="7"/>
      <c r="T1" s="7"/>
      <c r="U1" s="7"/>
    </row>
    <row r="2" spans="1:33" ht="17">
      <c r="A2" s="6" t="s">
        <v>10</v>
      </c>
      <c r="B2" s="6"/>
      <c r="C2" s="5">
        <v>1.1209999999999999E-2</v>
      </c>
      <c r="H2" s="64"/>
      <c r="L2">
        <f>C3+'Inv Fuerte con ReInversion'!C3</f>
        <v>1000</v>
      </c>
      <c r="M2" s="62">
        <f>SUM(O5:O114)+SUM('Inv Fuerte con ReInversion'!O5:O400)</f>
        <v>0</v>
      </c>
      <c r="N2" t="s">
        <v>39</v>
      </c>
      <c r="O2" s="63">
        <f>M2/L2</f>
        <v>0</v>
      </c>
      <c r="Q2" s="9"/>
      <c r="R2" s="7"/>
      <c r="S2" s="7"/>
      <c r="T2" s="7"/>
      <c r="U2" s="7"/>
    </row>
    <row r="3" spans="1:33" ht="34">
      <c r="A3" s="3" t="s">
        <v>0</v>
      </c>
      <c r="B3" s="3"/>
      <c r="C3" s="12">
        <v>100</v>
      </c>
      <c r="H3" s="64"/>
      <c r="L3" s="4" t="s">
        <v>12</v>
      </c>
      <c r="M3" t="s">
        <v>13</v>
      </c>
      <c r="N3" t="s">
        <v>10</v>
      </c>
      <c r="O3" s="78">
        <f>+SUM(P5:P337)+SUM('Inv Fuerte con ReInversion'!Q5:Q365)</f>
        <v>0</v>
      </c>
    </row>
    <row r="4" spans="1:33" ht="34">
      <c r="A4" s="1" t="s">
        <v>1</v>
      </c>
      <c r="B4" s="1" t="s">
        <v>14</v>
      </c>
      <c r="C4" s="2" t="s">
        <v>2</v>
      </c>
      <c r="D4" s="1" t="s">
        <v>3</v>
      </c>
      <c r="E4" s="1"/>
      <c r="F4" s="2" t="s">
        <v>4</v>
      </c>
      <c r="G4" s="1" t="s">
        <v>5</v>
      </c>
      <c r="H4" s="2" t="s">
        <v>18</v>
      </c>
      <c r="I4" s="1"/>
      <c r="J4" s="1" t="s">
        <v>6</v>
      </c>
      <c r="K4" s="1" t="s">
        <v>7</v>
      </c>
      <c r="L4" s="1" t="s">
        <v>19</v>
      </c>
      <c r="M4" s="1" t="s">
        <v>37</v>
      </c>
      <c r="N4" s="1" t="s">
        <v>8</v>
      </c>
      <c r="O4" s="1" t="s">
        <v>38</v>
      </c>
      <c r="P4" s="1" t="s">
        <v>10</v>
      </c>
      <c r="Q4" s="1"/>
    </row>
    <row r="5" spans="1:33">
      <c r="A5" s="15">
        <v>1</v>
      </c>
      <c r="B5" s="14">
        <v>43849</v>
      </c>
      <c r="C5" s="58">
        <f>C3</f>
        <v>100</v>
      </c>
      <c r="D5" s="15" t="s">
        <v>9</v>
      </c>
      <c r="E5" s="15"/>
      <c r="F5" s="32">
        <v>0.02</v>
      </c>
      <c r="G5" s="15" t="s">
        <v>5</v>
      </c>
      <c r="H5" s="58">
        <f>(C5*F5)</f>
        <v>2</v>
      </c>
      <c r="I5" s="19"/>
      <c r="J5" s="58">
        <f>H5+M5</f>
        <v>2</v>
      </c>
      <c r="K5" s="19"/>
      <c r="L5" s="31"/>
      <c r="M5" s="79"/>
      <c r="N5" s="31"/>
      <c r="O5" s="31"/>
      <c r="P5" s="26"/>
      <c r="Q5" s="15"/>
      <c r="R5" s="15"/>
      <c r="S5" s="15"/>
      <c r="T5" s="16"/>
      <c r="U5" s="17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>
      <c r="A6" s="15">
        <v>2</v>
      </c>
      <c r="B6" s="14">
        <f>+B5+1</f>
        <v>43850</v>
      </c>
      <c r="C6" s="58">
        <f>C5+L5+O5</f>
        <v>100</v>
      </c>
      <c r="D6" s="15" t="s">
        <v>9</v>
      </c>
      <c r="E6" s="15"/>
      <c r="F6" s="32">
        <v>0.02</v>
      </c>
      <c r="G6" s="15" t="s">
        <v>5</v>
      </c>
      <c r="H6" s="58">
        <f t="shared" ref="H6:H69" si="0">(C6*F6)</f>
        <v>2</v>
      </c>
      <c r="I6" s="19"/>
      <c r="J6" s="58">
        <f>SUM(H$5:H6)+SUM(M$5:M6)-N5</f>
        <v>4</v>
      </c>
      <c r="K6" s="19"/>
      <c r="L6" s="31"/>
      <c r="M6" s="79"/>
      <c r="N6" s="79"/>
      <c r="O6" s="79"/>
      <c r="P6" s="80"/>
      <c r="Q6" s="15"/>
      <c r="R6" s="20"/>
      <c r="S6" s="18"/>
      <c r="T6" s="16"/>
      <c r="U6" s="16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>
      <c r="A7" s="15">
        <v>3</v>
      </c>
      <c r="B7" s="14">
        <f t="shared" ref="B7" si="1">+B6+1</f>
        <v>43851</v>
      </c>
      <c r="C7" s="58">
        <f>C6+L6</f>
        <v>100</v>
      </c>
      <c r="D7" s="15" t="s">
        <v>9</v>
      </c>
      <c r="E7" s="15"/>
      <c r="F7" s="32">
        <v>0.02</v>
      </c>
      <c r="G7" s="15" t="s">
        <v>5</v>
      </c>
      <c r="H7" s="58">
        <f t="shared" si="0"/>
        <v>2</v>
      </c>
      <c r="I7" s="19"/>
      <c r="J7" s="58">
        <f>SUM(H$5:H7)+SUM(M$5:M7)-SUM(N$5:N6)</f>
        <v>6</v>
      </c>
      <c r="K7" s="19"/>
      <c r="L7" s="31"/>
      <c r="M7" s="31"/>
      <c r="N7" s="31"/>
      <c r="O7" s="31"/>
      <c r="P7" s="26"/>
      <c r="Q7" s="21"/>
      <c r="R7" s="15"/>
      <c r="S7" s="18"/>
      <c r="T7" s="16"/>
      <c r="U7" s="16"/>
      <c r="V7" s="15"/>
      <c r="W7" s="15"/>
      <c r="X7" s="16"/>
      <c r="Y7" s="15"/>
      <c r="Z7" s="16"/>
      <c r="AA7" s="15"/>
      <c r="AB7" s="15"/>
      <c r="AC7" s="15"/>
      <c r="AD7" s="15"/>
      <c r="AE7" s="15"/>
      <c r="AF7" s="15"/>
      <c r="AG7" s="15"/>
    </row>
    <row r="8" spans="1:33">
      <c r="A8" s="15">
        <f>+A7+1</f>
        <v>4</v>
      </c>
      <c r="B8" s="14">
        <f>+B7+1</f>
        <v>43852</v>
      </c>
      <c r="C8" s="58">
        <f t="shared" ref="C8:C71" si="2">C7+L7</f>
        <v>100</v>
      </c>
      <c r="D8" s="15" t="s">
        <v>9</v>
      </c>
      <c r="E8" s="15"/>
      <c r="F8" s="32">
        <v>0.02</v>
      </c>
      <c r="G8" s="15" t="s">
        <v>5</v>
      </c>
      <c r="H8" s="58">
        <f t="shared" si="0"/>
        <v>2</v>
      </c>
      <c r="I8" s="19"/>
      <c r="J8" s="58">
        <f>SUM(H$5:H8)+SUM(M$5:M8)-SUM(N$5:N7)</f>
        <v>8</v>
      </c>
      <c r="K8" s="19"/>
      <c r="L8" s="31"/>
      <c r="M8" s="31"/>
      <c r="N8" s="31"/>
      <c r="O8" s="31"/>
      <c r="P8" s="26"/>
      <c r="Q8" s="21"/>
      <c r="R8" s="15"/>
      <c r="S8" s="18"/>
      <c r="T8" s="16"/>
      <c r="U8" s="1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>
      <c r="A9" s="15">
        <f t="shared" ref="A9:A72" si="3">+A8+1</f>
        <v>5</v>
      </c>
      <c r="B9" s="14">
        <f t="shared" ref="B9:B72" si="4">+B8+1</f>
        <v>43853</v>
      </c>
      <c r="C9" s="58">
        <f t="shared" si="2"/>
        <v>100</v>
      </c>
      <c r="D9" s="15" t="s">
        <v>9</v>
      </c>
      <c r="E9" s="15"/>
      <c r="F9" s="32">
        <v>0.02</v>
      </c>
      <c r="G9" s="15" t="s">
        <v>5</v>
      </c>
      <c r="H9" s="58">
        <f t="shared" si="0"/>
        <v>2</v>
      </c>
      <c r="I9" s="19"/>
      <c r="J9" s="58">
        <f>SUM(H$5:H9)+SUM(M$5:M9)-SUM(N$5:N8)</f>
        <v>10</v>
      </c>
      <c r="K9" s="19"/>
      <c r="L9" s="31"/>
      <c r="M9" s="31"/>
      <c r="N9" s="31"/>
      <c r="O9" s="31"/>
      <c r="P9" s="26"/>
      <c r="Q9" s="21"/>
      <c r="R9" s="15"/>
      <c r="S9" s="18"/>
      <c r="T9" s="16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>
      <c r="A10" s="15">
        <f t="shared" si="3"/>
        <v>6</v>
      </c>
      <c r="B10" s="14">
        <f t="shared" si="4"/>
        <v>43854</v>
      </c>
      <c r="C10" s="58">
        <f t="shared" si="2"/>
        <v>100</v>
      </c>
      <c r="D10" s="15" t="s">
        <v>9</v>
      </c>
      <c r="E10" s="15"/>
      <c r="F10" s="32">
        <v>0</v>
      </c>
      <c r="G10" s="15" t="s">
        <v>5</v>
      </c>
      <c r="H10" s="58">
        <f t="shared" si="0"/>
        <v>0</v>
      </c>
      <c r="I10" s="19"/>
      <c r="J10" s="58">
        <f>SUM(H$5:H10)+SUM(M$5:M10)-SUM(N$5:N9)</f>
        <v>10</v>
      </c>
      <c r="K10" s="19"/>
      <c r="L10" s="31"/>
      <c r="M10" s="31"/>
      <c r="N10" s="39"/>
      <c r="O10" s="31"/>
      <c r="P10" s="26"/>
      <c r="Q10" s="15"/>
      <c r="R10" s="15"/>
      <c r="S10" s="18"/>
      <c r="T10" s="16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>
      <c r="A11" s="15">
        <f t="shared" si="3"/>
        <v>7</v>
      </c>
      <c r="B11" s="14">
        <f t="shared" si="4"/>
        <v>43855</v>
      </c>
      <c r="C11" s="58">
        <f t="shared" si="2"/>
        <v>100</v>
      </c>
      <c r="D11" s="15" t="s">
        <v>9</v>
      </c>
      <c r="E11" s="15"/>
      <c r="F11" s="32">
        <v>0</v>
      </c>
      <c r="G11" s="15" t="s">
        <v>5</v>
      </c>
      <c r="H11" s="58">
        <f t="shared" si="0"/>
        <v>0</v>
      </c>
      <c r="I11" s="19"/>
      <c r="J11" s="58">
        <f>SUM(H$5:H11)+SUM(M$5:M11)-SUM(N$5:N10)</f>
        <v>10</v>
      </c>
      <c r="K11" s="19"/>
      <c r="L11" s="31"/>
      <c r="M11" s="31"/>
      <c r="N11" s="39"/>
      <c r="O11" s="31"/>
      <c r="P11" s="26"/>
      <c r="Q11" s="21"/>
      <c r="R11" s="15"/>
      <c r="S11" s="18"/>
      <c r="T11" s="16"/>
      <c r="U11" s="1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>
      <c r="A12" s="15">
        <f t="shared" si="3"/>
        <v>8</v>
      </c>
      <c r="B12" s="14">
        <f t="shared" si="4"/>
        <v>43856</v>
      </c>
      <c r="C12" s="58">
        <f t="shared" si="2"/>
        <v>100</v>
      </c>
      <c r="D12" s="15" t="s">
        <v>9</v>
      </c>
      <c r="E12" s="15"/>
      <c r="F12" s="32">
        <v>0.02</v>
      </c>
      <c r="G12" s="15" t="s">
        <v>5</v>
      </c>
      <c r="H12" s="58">
        <f t="shared" si="0"/>
        <v>2</v>
      </c>
      <c r="I12" s="19"/>
      <c r="J12" s="58">
        <f>SUM(H$5:H12)+SUM(M$5:M12)-SUM(N$5:N11)</f>
        <v>12</v>
      </c>
      <c r="K12" s="19"/>
      <c r="L12" s="31"/>
      <c r="M12" s="31"/>
      <c r="N12" s="39"/>
      <c r="O12" s="31"/>
      <c r="P12" s="26"/>
      <c r="Q12" s="21"/>
      <c r="R12" s="15"/>
      <c r="S12" s="18"/>
      <c r="T12" s="16"/>
      <c r="U12" s="1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>
      <c r="A13" s="15">
        <f t="shared" si="3"/>
        <v>9</v>
      </c>
      <c r="B13" s="14">
        <f t="shared" si="4"/>
        <v>43857</v>
      </c>
      <c r="C13" s="58">
        <f t="shared" si="2"/>
        <v>100</v>
      </c>
      <c r="D13" s="15" t="s">
        <v>9</v>
      </c>
      <c r="E13" s="15"/>
      <c r="F13" s="32">
        <v>0.02</v>
      </c>
      <c r="G13" s="15" t="s">
        <v>5</v>
      </c>
      <c r="H13" s="58">
        <f t="shared" si="0"/>
        <v>2</v>
      </c>
      <c r="I13" s="19"/>
      <c r="J13" s="58">
        <f>SUM(H$5:H13)+SUM(M$5:M13)-SUM(N$5:N12)</f>
        <v>14</v>
      </c>
      <c r="K13" s="19"/>
      <c r="L13" s="31"/>
      <c r="M13" s="31"/>
      <c r="N13" s="40"/>
      <c r="O13" s="31"/>
      <c r="P13" s="26"/>
      <c r="Q13" s="21"/>
      <c r="R13" s="15"/>
      <c r="S13" s="18"/>
      <c r="T13" s="16"/>
      <c r="U13" s="16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>
      <c r="A14" s="15">
        <f t="shared" si="3"/>
        <v>10</v>
      </c>
      <c r="B14" s="14">
        <f t="shared" si="4"/>
        <v>43858</v>
      </c>
      <c r="C14" s="58">
        <f t="shared" si="2"/>
        <v>100</v>
      </c>
      <c r="D14" s="15" t="s">
        <v>9</v>
      </c>
      <c r="E14" s="15"/>
      <c r="F14" s="32">
        <v>0.02</v>
      </c>
      <c r="G14" s="15" t="s">
        <v>5</v>
      </c>
      <c r="H14" s="58">
        <f t="shared" si="0"/>
        <v>2</v>
      </c>
      <c r="I14" s="19"/>
      <c r="J14" s="58">
        <f>SUM(H$5:H14)+SUM(M$5:M14)-SUM(N$5:N13)</f>
        <v>16</v>
      </c>
      <c r="K14" s="19"/>
      <c r="L14" s="31"/>
      <c r="M14" s="31"/>
      <c r="N14" s="40"/>
      <c r="O14" s="31"/>
      <c r="P14" s="26"/>
      <c r="Q14" s="21"/>
      <c r="R14" s="15"/>
      <c r="S14" s="18"/>
      <c r="T14" s="16"/>
      <c r="U14" s="16"/>
      <c r="V14" s="15"/>
      <c r="W14" s="15"/>
      <c r="X14" s="16"/>
      <c r="Y14" s="15"/>
      <c r="Z14" s="16"/>
      <c r="AA14" s="15"/>
      <c r="AB14" s="15"/>
      <c r="AC14" s="15"/>
      <c r="AD14" s="15"/>
      <c r="AE14" s="15"/>
      <c r="AF14" s="15"/>
      <c r="AG14" s="15"/>
    </row>
    <row r="15" spans="1:33">
      <c r="A15" s="15">
        <f t="shared" si="3"/>
        <v>11</v>
      </c>
      <c r="B15" s="14">
        <f t="shared" si="4"/>
        <v>43859</v>
      </c>
      <c r="C15" s="58">
        <f t="shared" si="2"/>
        <v>100</v>
      </c>
      <c r="D15" s="15" t="s">
        <v>9</v>
      </c>
      <c r="E15" s="15"/>
      <c r="F15" s="32">
        <v>0.02</v>
      </c>
      <c r="G15" s="15" t="s">
        <v>5</v>
      </c>
      <c r="H15" s="58">
        <f t="shared" si="0"/>
        <v>2</v>
      </c>
      <c r="I15" s="19"/>
      <c r="J15" s="58">
        <f>SUM(H$5:H15)+SUM(M$5:M15)-SUM(N$5:N14)</f>
        <v>18</v>
      </c>
      <c r="K15" s="19"/>
      <c r="L15" s="31"/>
      <c r="M15" s="31"/>
      <c r="N15" s="39"/>
      <c r="O15" s="31"/>
      <c r="P15" s="26"/>
      <c r="Q15" s="21"/>
      <c r="R15" s="15"/>
      <c r="S15" s="18"/>
      <c r="T15" s="16"/>
      <c r="U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>
      <c r="A16" s="15">
        <f t="shared" si="3"/>
        <v>12</v>
      </c>
      <c r="B16" s="14">
        <f t="shared" si="4"/>
        <v>43860</v>
      </c>
      <c r="C16" s="58">
        <f t="shared" si="2"/>
        <v>100</v>
      </c>
      <c r="D16" s="15" t="s">
        <v>9</v>
      </c>
      <c r="E16" s="15"/>
      <c r="F16" s="32">
        <v>0.02</v>
      </c>
      <c r="G16" s="15" t="s">
        <v>5</v>
      </c>
      <c r="H16" s="58">
        <f t="shared" si="0"/>
        <v>2</v>
      </c>
      <c r="I16" s="19"/>
      <c r="J16" s="58">
        <f>SUM(H$5:H16)+SUM(M$5:M16)-SUM(N$5:N15)</f>
        <v>20</v>
      </c>
      <c r="K16" s="19"/>
      <c r="L16" s="31"/>
      <c r="M16" s="31"/>
      <c r="N16" s="39"/>
      <c r="O16" s="31"/>
      <c r="P16" s="26"/>
      <c r="Q16" s="21"/>
      <c r="R16" s="15"/>
      <c r="S16" s="18"/>
      <c r="T16" s="16"/>
      <c r="U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>
      <c r="A17" s="24">
        <f t="shared" si="3"/>
        <v>13</v>
      </c>
      <c r="B17" s="14">
        <f t="shared" si="4"/>
        <v>43861</v>
      </c>
      <c r="C17" s="58">
        <f t="shared" si="2"/>
        <v>100</v>
      </c>
      <c r="D17" s="24" t="s">
        <v>9</v>
      </c>
      <c r="E17" s="24"/>
      <c r="F17" s="32">
        <v>0</v>
      </c>
      <c r="G17" s="24" t="s">
        <v>5</v>
      </c>
      <c r="H17" s="58">
        <f t="shared" si="0"/>
        <v>0</v>
      </c>
      <c r="I17" s="23"/>
      <c r="J17" s="58">
        <f>SUM(H$5:H17)+SUM(M$5:M17)-SUM(N$5:N16)</f>
        <v>20</v>
      </c>
      <c r="K17" s="23"/>
      <c r="L17" s="31"/>
      <c r="M17" s="31"/>
      <c r="N17" s="31"/>
      <c r="O17" s="31"/>
      <c r="P17" s="26"/>
      <c r="Q17" s="24"/>
      <c r="R17" s="15"/>
      <c r="S17" s="18"/>
      <c r="T17" s="16"/>
      <c r="U17" s="16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>
      <c r="A18" s="24">
        <f t="shared" si="3"/>
        <v>14</v>
      </c>
      <c r="B18" s="14">
        <f t="shared" si="4"/>
        <v>43862</v>
      </c>
      <c r="C18" s="58">
        <f t="shared" si="2"/>
        <v>100</v>
      </c>
      <c r="D18" s="24" t="s">
        <v>9</v>
      </c>
      <c r="E18" s="24"/>
      <c r="F18" s="32">
        <v>0</v>
      </c>
      <c r="G18" s="24" t="s">
        <v>5</v>
      </c>
      <c r="H18" s="58">
        <f t="shared" si="0"/>
        <v>0</v>
      </c>
      <c r="I18" s="23"/>
      <c r="J18" s="58">
        <f>SUM(H$5:H18)+SUM(M$5:M18)-SUM(N$5:N17)</f>
        <v>20</v>
      </c>
      <c r="K18" s="23"/>
      <c r="L18" s="31"/>
      <c r="M18" s="31"/>
      <c r="N18" s="31"/>
      <c r="O18" s="31"/>
      <c r="P18" s="26"/>
      <c r="Q18" s="24"/>
      <c r="R18" s="15"/>
      <c r="S18" s="18"/>
      <c r="T18" s="16"/>
      <c r="U18" s="16"/>
      <c r="V18" s="15"/>
      <c r="W18" s="15"/>
      <c r="X18" s="15"/>
      <c r="Y18" s="15"/>
      <c r="Z18" s="15"/>
      <c r="AA18" s="15"/>
      <c r="AB18" s="19"/>
      <c r="AC18" s="15"/>
      <c r="AD18" s="15"/>
      <c r="AE18" s="15"/>
      <c r="AF18" s="15"/>
      <c r="AG18" s="15"/>
    </row>
    <row r="19" spans="1:33">
      <c r="A19" s="15">
        <f t="shared" si="3"/>
        <v>15</v>
      </c>
      <c r="B19" s="14">
        <f t="shared" si="4"/>
        <v>43863</v>
      </c>
      <c r="C19" s="58">
        <f t="shared" si="2"/>
        <v>100</v>
      </c>
      <c r="D19" s="15" t="s">
        <v>9</v>
      </c>
      <c r="E19" s="15"/>
      <c r="F19" s="32">
        <v>0.02</v>
      </c>
      <c r="G19" s="15" t="s">
        <v>5</v>
      </c>
      <c r="H19" s="58">
        <f t="shared" si="0"/>
        <v>2</v>
      </c>
      <c r="I19" s="19"/>
      <c r="J19" s="58">
        <f>SUM(H$5:H19)+SUM(M$5:M19)-SUM(N$5:N18)</f>
        <v>22</v>
      </c>
      <c r="K19" s="19"/>
      <c r="L19" s="31"/>
      <c r="M19" s="31"/>
      <c r="N19" s="39"/>
      <c r="O19" s="31"/>
      <c r="P19" s="26"/>
      <c r="Q19" s="24"/>
      <c r="R19" s="15"/>
      <c r="S19" s="18"/>
      <c r="T19" s="16"/>
      <c r="U19" s="16"/>
      <c r="V19" s="15"/>
      <c r="W19" s="15"/>
      <c r="X19" s="15"/>
      <c r="Y19" s="15"/>
      <c r="Z19" s="15"/>
      <c r="AA19" s="15"/>
      <c r="AB19" s="20"/>
      <c r="AC19" s="15"/>
      <c r="AD19" s="15"/>
      <c r="AE19" s="15"/>
      <c r="AF19" s="15"/>
      <c r="AG19" s="15"/>
    </row>
    <row r="20" spans="1:33">
      <c r="A20" s="15">
        <f t="shared" si="3"/>
        <v>16</v>
      </c>
      <c r="B20" s="14">
        <f t="shared" si="4"/>
        <v>43864</v>
      </c>
      <c r="C20" s="58">
        <f t="shared" si="2"/>
        <v>100</v>
      </c>
      <c r="D20" s="15" t="s">
        <v>9</v>
      </c>
      <c r="E20" s="15"/>
      <c r="F20" s="32">
        <v>0.02</v>
      </c>
      <c r="G20" s="15" t="s">
        <v>5</v>
      </c>
      <c r="H20" s="58">
        <f t="shared" si="0"/>
        <v>2</v>
      </c>
      <c r="I20" s="19"/>
      <c r="J20" s="58">
        <f>SUM(H$5:H20)+SUM(M$5:M20)-SUM(N$5:N19)</f>
        <v>24</v>
      </c>
      <c r="K20" s="19"/>
      <c r="L20" s="31"/>
      <c r="M20" s="31"/>
      <c r="N20" s="39"/>
      <c r="O20" s="31"/>
      <c r="P20" s="27"/>
      <c r="Q20" s="24"/>
      <c r="R20" s="15"/>
      <c r="S20" s="18"/>
      <c r="T20" s="16"/>
      <c r="U20" s="16"/>
      <c r="V20" s="15"/>
      <c r="W20" s="15"/>
      <c r="X20" s="15"/>
      <c r="Y20" s="15"/>
      <c r="Z20" s="15"/>
      <c r="AA20" s="15"/>
      <c r="AB20" s="20"/>
      <c r="AC20" s="15"/>
      <c r="AD20" s="15"/>
      <c r="AE20" s="15"/>
      <c r="AF20" s="15"/>
      <c r="AG20" s="15"/>
    </row>
    <row r="21" spans="1:33">
      <c r="A21" s="15">
        <f t="shared" si="3"/>
        <v>17</v>
      </c>
      <c r="B21" s="14">
        <f t="shared" si="4"/>
        <v>43865</v>
      </c>
      <c r="C21" s="58">
        <f t="shared" si="2"/>
        <v>100</v>
      </c>
      <c r="D21" s="15" t="s">
        <v>9</v>
      </c>
      <c r="E21" s="15"/>
      <c r="F21" s="32">
        <v>0.02</v>
      </c>
      <c r="G21" s="15" t="s">
        <v>5</v>
      </c>
      <c r="H21" s="58">
        <f t="shared" si="0"/>
        <v>2</v>
      </c>
      <c r="I21" s="19"/>
      <c r="J21" s="58">
        <f>SUM(H$5:H21)+SUM(M$5:M21)-SUM(N$5:N20)</f>
        <v>26</v>
      </c>
      <c r="K21" s="19"/>
      <c r="L21" s="31"/>
      <c r="M21" s="31"/>
      <c r="N21" s="39"/>
      <c r="O21" s="31"/>
      <c r="P21" s="26"/>
      <c r="Q21" s="24"/>
      <c r="R21" s="15"/>
      <c r="S21" s="18"/>
      <c r="T21" s="16"/>
      <c r="U21" s="16"/>
      <c r="V21" s="15"/>
      <c r="W21" s="15"/>
      <c r="X21" s="16"/>
      <c r="Y21" s="15"/>
      <c r="Z21" s="16"/>
      <c r="AA21" s="15"/>
      <c r="AB21" s="20"/>
      <c r="AC21" s="15"/>
      <c r="AD21" s="15"/>
      <c r="AE21" s="15"/>
      <c r="AF21" s="15"/>
      <c r="AG21" s="15"/>
    </row>
    <row r="22" spans="1:33">
      <c r="A22" s="15">
        <f t="shared" si="3"/>
        <v>18</v>
      </c>
      <c r="B22" s="14">
        <f t="shared" si="4"/>
        <v>43866</v>
      </c>
      <c r="C22" s="58">
        <f t="shared" si="2"/>
        <v>100</v>
      </c>
      <c r="D22" s="15" t="s">
        <v>9</v>
      </c>
      <c r="E22" s="15"/>
      <c r="F22" s="32">
        <v>0.02</v>
      </c>
      <c r="G22" s="15" t="s">
        <v>5</v>
      </c>
      <c r="H22" s="58">
        <f t="shared" si="0"/>
        <v>2</v>
      </c>
      <c r="I22" s="19"/>
      <c r="J22" s="58">
        <f>SUM(H$5:H22)+SUM(M$5:M22)-SUM(N$5:N21)</f>
        <v>28</v>
      </c>
      <c r="K22" s="19"/>
      <c r="L22" s="31"/>
      <c r="M22" s="31"/>
      <c r="N22" s="39"/>
      <c r="O22" s="31"/>
      <c r="P22" s="26"/>
      <c r="Q22" s="24"/>
      <c r="R22" s="15"/>
      <c r="S22" s="18"/>
      <c r="T22" s="16"/>
      <c r="U22" s="16"/>
      <c r="V22" s="15"/>
      <c r="W22" s="15"/>
      <c r="X22" s="16"/>
      <c r="Y22" s="15"/>
      <c r="Z22" s="15"/>
      <c r="AA22" s="15"/>
      <c r="AB22" s="20"/>
      <c r="AC22" s="15"/>
      <c r="AD22" s="15"/>
      <c r="AE22" s="15"/>
      <c r="AF22" s="15"/>
      <c r="AG22" s="15"/>
    </row>
    <row r="23" spans="1:33">
      <c r="A23" s="15">
        <f t="shared" si="3"/>
        <v>19</v>
      </c>
      <c r="B23" s="14">
        <f t="shared" si="4"/>
        <v>43867</v>
      </c>
      <c r="C23" s="58">
        <f t="shared" si="2"/>
        <v>100</v>
      </c>
      <c r="D23" s="15" t="s">
        <v>9</v>
      </c>
      <c r="E23" s="15"/>
      <c r="F23" s="32">
        <v>0.02</v>
      </c>
      <c r="G23" s="15" t="s">
        <v>5</v>
      </c>
      <c r="H23" s="58">
        <f t="shared" si="0"/>
        <v>2</v>
      </c>
      <c r="I23" s="19"/>
      <c r="J23" s="58">
        <f>SUM(H$5:H23)+SUM(M$5:M23)-SUM(N$5:N22)</f>
        <v>30</v>
      </c>
      <c r="K23" s="19"/>
      <c r="L23" s="31"/>
      <c r="M23" s="31"/>
      <c r="N23" s="39"/>
      <c r="O23" s="31"/>
      <c r="P23" s="26"/>
      <c r="Q23" s="24"/>
      <c r="R23" s="15"/>
      <c r="S23" s="18"/>
      <c r="T23" s="16"/>
      <c r="U23" s="16"/>
      <c r="V23" s="15"/>
      <c r="W23" s="15"/>
      <c r="X23" s="15"/>
      <c r="Y23" s="15"/>
      <c r="Z23" s="15"/>
      <c r="AA23" s="15"/>
      <c r="AB23" s="20"/>
      <c r="AC23" s="15"/>
      <c r="AD23" s="15"/>
      <c r="AE23" s="15"/>
      <c r="AF23" s="15"/>
      <c r="AG23" s="15"/>
    </row>
    <row r="24" spans="1:33">
      <c r="A24" s="15">
        <f t="shared" si="3"/>
        <v>20</v>
      </c>
      <c r="B24" s="14">
        <f t="shared" si="4"/>
        <v>43868</v>
      </c>
      <c r="C24" s="58">
        <f t="shared" si="2"/>
        <v>100</v>
      </c>
      <c r="D24" s="15" t="s">
        <v>9</v>
      </c>
      <c r="E24" s="15"/>
      <c r="F24" s="32">
        <v>0</v>
      </c>
      <c r="G24" s="15" t="s">
        <v>5</v>
      </c>
      <c r="H24" s="58">
        <f t="shared" si="0"/>
        <v>0</v>
      </c>
      <c r="I24" s="19"/>
      <c r="J24" s="58">
        <f>SUM(H$5:H24)+SUM(M$5:M24)-SUM(N$5:N23)</f>
        <v>30</v>
      </c>
      <c r="K24" s="19"/>
      <c r="L24" s="31"/>
      <c r="M24" s="31"/>
      <c r="N24" s="40"/>
      <c r="O24" s="31"/>
      <c r="P24" s="26"/>
      <c r="Q24" s="24"/>
      <c r="R24" s="15"/>
      <c r="S24" s="18"/>
      <c r="T24" s="16"/>
      <c r="U24" s="16"/>
      <c r="V24" s="15"/>
      <c r="W24" s="15"/>
      <c r="X24" s="16"/>
      <c r="Y24" s="15"/>
      <c r="Z24" s="15"/>
      <c r="AA24" s="15"/>
      <c r="AB24" s="20"/>
      <c r="AC24" s="15"/>
      <c r="AD24" s="15"/>
      <c r="AE24" s="15"/>
      <c r="AF24" s="15"/>
      <c r="AG24" s="15"/>
    </row>
    <row r="25" spans="1:33">
      <c r="A25" s="21">
        <f t="shared" si="3"/>
        <v>21</v>
      </c>
      <c r="B25" s="14">
        <f t="shared" si="4"/>
        <v>43869</v>
      </c>
      <c r="C25" s="59">
        <f t="shared" si="2"/>
        <v>100</v>
      </c>
      <c r="D25" s="21" t="s">
        <v>9</v>
      </c>
      <c r="E25" s="21"/>
      <c r="F25" s="32">
        <v>0</v>
      </c>
      <c r="G25" s="21" t="s">
        <v>5</v>
      </c>
      <c r="H25" s="59">
        <f t="shared" si="0"/>
        <v>0</v>
      </c>
      <c r="I25" s="22"/>
      <c r="J25" s="59">
        <f>SUM(H$5:H25)+SUM(M$5:M25)-SUM(N$5:N24)</f>
        <v>30</v>
      </c>
      <c r="K25" s="22"/>
      <c r="L25" s="39"/>
      <c r="M25" s="39"/>
      <c r="N25" s="39"/>
      <c r="O25" s="39"/>
      <c r="P25" s="28"/>
      <c r="Q25" s="24"/>
      <c r="R25" s="15"/>
      <c r="S25" s="18"/>
      <c r="T25" s="16"/>
      <c r="U25" s="16"/>
      <c r="V25" s="15"/>
      <c r="W25" s="15"/>
      <c r="X25" s="15"/>
      <c r="Y25" s="15"/>
      <c r="Z25" s="15"/>
      <c r="AA25" s="15"/>
      <c r="AB25" s="20"/>
      <c r="AC25" s="15"/>
      <c r="AD25" s="15"/>
      <c r="AE25" s="15"/>
      <c r="AF25" s="15"/>
      <c r="AG25" s="15"/>
    </row>
    <row r="26" spans="1:33">
      <c r="A26" s="21">
        <f t="shared" si="3"/>
        <v>22</v>
      </c>
      <c r="B26" s="14">
        <f t="shared" si="4"/>
        <v>43870</v>
      </c>
      <c r="C26" s="59">
        <f t="shared" si="2"/>
        <v>100</v>
      </c>
      <c r="D26" s="21" t="s">
        <v>9</v>
      </c>
      <c r="E26" s="21"/>
      <c r="F26" s="32">
        <v>0.02</v>
      </c>
      <c r="G26" s="21" t="s">
        <v>5</v>
      </c>
      <c r="H26" s="59">
        <f t="shared" si="0"/>
        <v>2</v>
      </c>
      <c r="I26" s="22"/>
      <c r="J26" s="59">
        <f>SUM(H$5:H26)+SUM(M$5:M26)-SUM(N$5:N25)</f>
        <v>32</v>
      </c>
      <c r="K26" s="22"/>
      <c r="L26" s="39"/>
      <c r="M26" s="39"/>
      <c r="N26" s="39"/>
      <c r="O26" s="39"/>
      <c r="P26" s="28"/>
      <c r="Q26" s="24"/>
      <c r="R26" s="15"/>
      <c r="S26" s="18"/>
      <c r="T26" s="16"/>
      <c r="U26" s="16"/>
      <c r="V26" s="15"/>
      <c r="W26" s="15"/>
      <c r="X26" s="15"/>
      <c r="Y26" s="15"/>
      <c r="Z26" s="15"/>
      <c r="AA26" s="15"/>
      <c r="AB26" s="20"/>
      <c r="AC26" s="15"/>
      <c r="AD26" s="15"/>
      <c r="AE26" s="15"/>
      <c r="AF26" s="15"/>
      <c r="AG26" s="15"/>
    </row>
    <row r="27" spans="1:33">
      <c r="A27" s="15">
        <f t="shared" si="3"/>
        <v>23</v>
      </c>
      <c r="B27" s="14">
        <f t="shared" si="4"/>
        <v>43871</v>
      </c>
      <c r="C27" s="58">
        <f t="shared" si="2"/>
        <v>100</v>
      </c>
      <c r="D27" s="15" t="s">
        <v>9</v>
      </c>
      <c r="E27" s="15"/>
      <c r="F27" s="32">
        <v>0.02</v>
      </c>
      <c r="G27" s="15" t="s">
        <v>5</v>
      </c>
      <c r="H27" s="58">
        <f t="shared" si="0"/>
        <v>2</v>
      </c>
      <c r="I27" s="19"/>
      <c r="J27" s="58">
        <f>SUM(H$5:H27)+SUM(M$5:M27)-SUM(N$5:N26)</f>
        <v>34</v>
      </c>
      <c r="K27" s="19"/>
      <c r="L27" s="31"/>
      <c r="M27" s="31"/>
      <c r="N27" s="39"/>
      <c r="O27" s="31"/>
      <c r="P27" s="28"/>
      <c r="Q27" s="24"/>
      <c r="R27" s="15"/>
      <c r="S27" s="18"/>
      <c r="T27" s="16"/>
      <c r="U27" s="16"/>
      <c r="V27" s="15"/>
      <c r="W27" s="15"/>
      <c r="X27" s="16"/>
      <c r="Y27" s="15"/>
      <c r="Z27" s="15"/>
      <c r="AA27" s="15"/>
      <c r="AB27" s="20"/>
      <c r="AC27" s="15"/>
      <c r="AD27" s="15"/>
      <c r="AE27" s="15"/>
      <c r="AF27" s="15"/>
      <c r="AG27" s="15"/>
    </row>
    <row r="28" spans="1:33">
      <c r="A28" s="15">
        <f t="shared" si="3"/>
        <v>24</v>
      </c>
      <c r="B28" s="14">
        <f t="shared" si="4"/>
        <v>43872</v>
      </c>
      <c r="C28" s="58">
        <f t="shared" si="2"/>
        <v>100</v>
      </c>
      <c r="D28" s="15" t="s">
        <v>9</v>
      </c>
      <c r="E28" s="15"/>
      <c r="F28" s="32">
        <v>0.02</v>
      </c>
      <c r="G28" s="15" t="s">
        <v>5</v>
      </c>
      <c r="H28" s="58">
        <f t="shared" si="0"/>
        <v>2</v>
      </c>
      <c r="I28" s="19"/>
      <c r="J28" s="58">
        <f>SUM(H$5:H28)+SUM(M$5:M28)-SUM(N$5:N27)</f>
        <v>36</v>
      </c>
      <c r="K28" s="19"/>
      <c r="L28" s="31"/>
      <c r="M28" s="31"/>
      <c r="N28" s="39"/>
      <c r="O28" s="31"/>
      <c r="P28" s="28"/>
      <c r="Q28" s="24"/>
      <c r="R28" s="15"/>
      <c r="S28" s="18"/>
      <c r="T28" s="16"/>
      <c r="U28" s="16"/>
      <c r="V28" s="15"/>
      <c r="W28" s="15"/>
      <c r="X28" s="16"/>
      <c r="Y28" s="15"/>
      <c r="Z28" s="16"/>
      <c r="AA28" s="15"/>
      <c r="AB28" s="20"/>
      <c r="AC28" s="15"/>
      <c r="AD28" s="15"/>
      <c r="AE28" s="15"/>
      <c r="AF28" s="15"/>
      <c r="AG28" s="15"/>
    </row>
    <row r="29" spans="1:33">
      <c r="A29" s="15">
        <f t="shared" si="3"/>
        <v>25</v>
      </c>
      <c r="B29" s="14">
        <f t="shared" si="4"/>
        <v>43873</v>
      </c>
      <c r="C29" s="58">
        <f t="shared" si="2"/>
        <v>100</v>
      </c>
      <c r="D29" s="15" t="s">
        <v>9</v>
      </c>
      <c r="E29" s="15"/>
      <c r="F29" s="32">
        <v>0.02</v>
      </c>
      <c r="G29" s="15" t="s">
        <v>5</v>
      </c>
      <c r="H29" s="58">
        <f t="shared" si="0"/>
        <v>2</v>
      </c>
      <c r="I29" s="19"/>
      <c r="J29" s="58">
        <f>SUM(H$5:H29)+SUM(M$5:M29)-SUM(N$5:N28)</f>
        <v>38</v>
      </c>
      <c r="K29" s="19"/>
      <c r="L29" s="31"/>
      <c r="M29" s="31"/>
      <c r="N29" s="39"/>
      <c r="O29" s="31"/>
      <c r="P29" s="28"/>
      <c r="Q29" s="24"/>
      <c r="R29" s="15"/>
      <c r="S29" s="18"/>
      <c r="T29" s="16"/>
      <c r="U29" s="16"/>
      <c r="V29" s="15"/>
      <c r="W29" s="15"/>
      <c r="X29" s="15"/>
      <c r="Y29" s="15"/>
      <c r="Z29" s="15"/>
      <c r="AA29" s="15"/>
      <c r="AB29" s="20"/>
      <c r="AC29" s="15"/>
      <c r="AD29" s="15"/>
      <c r="AE29" s="15"/>
      <c r="AF29" s="15"/>
      <c r="AG29" s="15"/>
    </row>
    <row r="30" spans="1:33">
      <c r="A30" s="15">
        <f t="shared" si="3"/>
        <v>26</v>
      </c>
      <c r="B30" s="14">
        <f t="shared" si="4"/>
        <v>43874</v>
      </c>
      <c r="C30" s="58">
        <f t="shared" si="2"/>
        <v>100</v>
      </c>
      <c r="D30" s="15" t="s">
        <v>9</v>
      </c>
      <c r="E30" s="15"/>
      <c r="F30" s="32">
        <v>0.02</v>
      </c>
      <c r="G30" s="15" t="s">
        <v>5</v>
      </c>
      <c r="H30" s="58">
        <f t="shared" si="0"/>
        <v>2</v>
      </c>
      <c r="I30" s="19"/>
      <c r="J30" s="58">
        <f>SUM(H$5:H30)+SUM(M$5:M30)-SUM(N$5:N29)</f>
        <v>40</v>
      </c>
      <c r="K30" s="19"/>
      <c r="L30" s="31"/>
      <c r="M30" s="31"/>
      <c r="N30" s="39"/>
      <c r="O30" s="31"/>
      <c r="P30" s="28"/>
      <c r="Q30" s="24"/>
      <c r="R30" s="15"/>
      <c r="S30" s="18"/>
      <c r="T30" s="16"/>
      <c r="U30" s="16"/>
      <c r="V30" s="15"/>
      <c r="W30" s="15"/>
      <c r="X30" s="15"/>
      <c r="Y30" s="15"/>
      <c r="Z30" s="15"/>
      <c r="AA30" s="15"/>
      <c r="AB30" s="20"/>
      <c r="AC30" s="15"/>
      <c r="AD30" s="15"/>
      <c r="AE30" s="15"/>
      <c r="AF30" s="15"/>
      <c r="AG30" s="15"/>
    </row>
    <row r="31" spans="1:33">
      <c r="A31" s="15">
        <f t="shared" si="3"/>
        <v>27</v>
      </c>
      <c r="B31" s="14">
        <f t="shared" si="4"/>
        <v>43875</v>
      </c>
      <c r="C31" s="58">
        <f t="shared" si="2"/>
        <v>100</v>
      </c>
      <c r="D31" s="15" t="s">
        <v>9</v>
      </c>
      <c r="E31" s="15"/>
      <c r="F31" s="32">
        <v>0</v>
      </c>
      <c r="G31" s="15" t="s">
        <v>5</v>
      </c>
      <c r="H31" s="58">
        <f t="shared" si="0"/>
        <v>0</v>
      </c>
      <c r="I31" s="19"/>
      <c r="J31" s="58">
        <f>SUM(H$5:H31)+SUM(M$5:M31)-SUM(N$5:N30)</f>
        <v>40</v>
      </c>
      <c r="K31" s="19"/>
      <c r="L31" s="31"/>
      <c r="M31" s="31"/>
      <c r="N31" s="39"/>
      <c r="O31" s="31"/>
      <c r="P31" s="28"/>
      <c r="Q31" s="24"/>
      <c r="R31" s="15"/>
      <c r="S31" s="18"/>
      <c r="T31" s="16"/>
      <c r="U31" s="16"/>
      <c r="V31" s="15"/>
      <c r="W31" s="15"/>
      <c r="X31" s="16"/>
      <c r="Y31" s="15"/>
      <c r="Z31" s="15"/>
      <c r="AA31" s="15"/>
      <c r="AB31" s="20"/>
      <c r="AC31" s="15"/>
      <c r="AD31" s="15"/>
      <c r="AE31" s="15"/>
      <c r="AF31" s="15"/>
      <c r="AG31" s="15"/>
    </row>
    <row r="32" spans="1:33">
      <c r="A32" s="15">
        <f t="shared" si="3"/>
        <v>28</v>
      </c>
      <c r="B32" s="14">
        <f t="shared" si="4"/>
        <v>43876</v>
      </c>
      <c r="C32" s="58">
        <f t="shared" si="2"/>
        <v>100</v>
      </c>
      <c r="D32" s="15" t="s">
        <v>9</v>
      </c>
      <c r="E32" s="15"/>
      <c r="F32" s="32">
        <v>0</v>
      </c>
      <c r="G32" s="15" t="s">
        <v>5</v>
      </c>
      <c r="H32" s="58">
        <f t="shared" si="0"/>
        <v>0</v>
      </c>
      <c r="I32" s="19"/>
      <c r="J32" s="58">
        <f>SUM(H$5:H32)+SUM(M$5:M32)-SUM(N$5:N31)</f>
        <v>40</v>
      </c>
      <c r="K32" s="19"/>
      <c r="L32" s="31"/>
      <c r="M32" s="31"/>
      <c r="N32" s="39"/>
      <c r="O32" s="31"/>
      <c r="P32" s="28"/>
      <c r="Q32" s="24"/>
      <c r="R32" s="15"/>
      <c r="S32" s="18"/>
      <c r="T32" s="16"/>
      <c r="U32" s="16"/>
      <c r="V32" s="15"/>
      <c r="W32" s="15"/>
      <c r="X32" s="15"/>
      <c r="Y32" s="15"/>
      <c r="Z32" s="15"/>
      <c r="AA32" s="15"/>
      <c r="AB32" s="20"/>
      <c r="AC32" s="15"/>
      <c r="AD32" s="15"/>
      <c r="AE32" s="15"/>
      <c r="AF32" s="15"/>
      <c r="AG32" s="15"/>
    </row>
    <row r="33" spans="1:33">
      <c r="A33" s="21">
        <f t="shared" si="3"/>
        <v>29</v>
      </c>
      <c r="B33" s="14">
        <f t="shared" si="4"/>
        <v>43877</v>
      </c>
      <c r="C33" s="59">
        <f t="shared" si="2"/>
        <v>100</v>
      </c>
      <c r="D33" s="21" t="s">
        <v>9</v>
      </c>
      <c r="E33" s="21"/>
      <c r="F33" s="32">
        <v>0.02</v>
      </c>
      <c r="G33" s="21" t="s">
        <v>5</v>
      </c>
      <c r="H33" s="59">
        <f t="shared" si="0"/>
        <v>2</v>
      </c>
      <c r="I33" s="22"/>
      <c r="J33" s="59">
        <f>SUM(H$5:H33)+SUM(M$5:M33)-SUM(N$5:N32)</f>
        <v>42</v>
      </c>
      <c r="K33" s="22"/>
      <c r="L33" s="39"/>
      <c r="M33" s="39"/>
      <c r="N33" s="39"/>
      <c r="O33" s="39"/>
      <c r="P33" s="28"/>
      <c r="Q33" s="15"/>
      <c r="R33" s="16"/>
      <c r="S33" s="18"/>
      <c r="T33" s="18"/>
      <c r="U33" s="16"/>
      <c r="V33" s="15"/>
      <c r="W33" s="15"/>
      <c r="X33" s="15"/>
      <c r="Y33" s="15"/>
      <c r="Z33" s="15"/>
      <c r="AA33" s="15"/>
      <c r="AB33" s="20"/>
      <c r="AC33" s="15"/>
      <c r="AD33" s="15"/>
      <c r="AE33" s="15"/>
      <c r="AF33" s="15"/>
      <c r="AG33" s="15"/>
    </row>
    <row r="34" spans="1:33">
      <c r="A34" s="29">
        <f t="shared" si="3"/>
        <v>30</v>
      </c>
      <c r="B34" s="41">
        <f t="shared" si="4"/>
        <v>43878</v>
      </c>
      <c r="C34" s="60">
        <f t="shared" si="2"/>
        <v>100</v>
      </c>
      <c r="D34" s="29" t="s">
        <v>9</v>
      </c>
      <c r="E34" s="29"/>
      <c r="F34" s="43">
        <v>0.02</v>
      </c>
      <c r="G34" s="29" t="s">
        <v>5</v>
      </c>
      <c r="H34" s="60">
        <f t="shared" si="0"/>
        <v>2</v>
      </c>
      <c r="I34" s="44"/>
      <c r="J34" s="60">
        <f>SUM(H$5:H34)+SUM(M$5:M34)-SUM(N$5:N33)</f>
        <v>44</v>
      </c>
      <c r="K34" s="44"/>
      <c r="L34" s="42"/>
      <c r="M34" s="42"/>
      <c r="N34" s="45"/>
      <c r="O34" s="42"/>
      <c r="P34" s="15"/>
      <c r="Q34" s="15"/>
      <c r="R34" s="16"/>
      <c r="S34" s="15"/>
      <c r="T34" s="18"/>
      <c r="U34" s="18"/>
      <c r="V34" s="15"/>
      <c r="W34" s="15"/>
      <c r="X34" s="15"/>
      <c r="Y34" s="15"/>
      <c r="Z34" s="15"/>
      <c r="AA34" s="15"/>
      <c r="AB34" s="20"/>
      <c r="AC34" s="15"/>
      <c r="AD34" s="15"/>
      <c r="AE34" s="15"/>
      <c r="AF34" s="15"/>
      <c r="AG34" s="15"/>
    </row>
    <row r="35" spans="1:33">
      <c r="A35" s="15">
        <f t="shared" si="3"/>
        <v>31</v>
      </c>
      <c r="B35" s="14">
        <f t="shared" si="4"/>
        <v>43879</v>
      </c>
      <c r="C35" s="58">
        <f t="shared" si="2"/>
        <v>100</v>
      </c>
      <c r="D35" s="15" t="s">
        <v>9</v>
      </c>
      <c r="E35" s="15"/>
      <c r="F35" s="32">
        <v>0.02</v>
      </c>
      <c r="G35" s="15" t="s">
        <v>5</v>
      </c>
      <c r="H35" s="58">
        <f t="shared" si="0"/>
        <v>2</v>
      </c>
      <c r="I35" s="19"/>
      <c r="J35" s="58">
        <f>SUM(H$5:H35)+SUM(M$5:M35)-SUM(N$5:N34)</f>
        <v>46</v>
      </c>
      <c r="K35" s="19"/>
      <c r="L35" s="31"/>
      <c r="M35" s="31"/>
      <c r="N35" s="39"/>
      <c r="O35" s="31"/>
      <c r="P35" s="15"/>
      <c r="Q35" s="15"/>
      <c r="R35" s="16"/>
      <c r="S35" s="15"/>
      <c r="T35" s="18"/>
      <c r="U35" s="16"/>
      <c r="V35" s="15"/>
      <c r="W35" s="15"/>
      <c r="X35" s="15"/>
      <c r="Y35" s="15"/>
      <c r="Z35" s="16"/>
      <c r="AA35" s="15"/>
      <c r="AB35" s="20"/>
      <c r="AC35" s="15"/>
      <c r="AD35" s="15"/>
      <c r="AE35" s="15"/>
      <c r="AF35" s="15"/>
      <c r="AG35" s="15"/>
    </row>
    <row r="36" spans="1:33">
      <c r="A36" s="15">
        <f t="shared" si="3"/>
        <v>32</v>
      </c>
      <c r="B36" s="14">
        <f t="shared" si="4"/>
        <v>43880</v>
      </c>
      <c r="C36" s="58">
        <f t="shared" si="2"/>
        <v>100</v>
      </c>
      <c r="D36" s="15" t="s">
        <v>9</v>
      </c>
      <c r="E36" s="15"/>
      <c r="F36" s="32">
        <v>0.02</v>
      </c>
      <c r="G36" s="15" t="s">
        <v>5</v>
      </c>
      <c r="H36" s="58">
        <f t="shared" si="0"/>
        <v>2</v>
      </c>
      <c r="I36" s="19"/>
      <c r="J36" s="58">
        <f>SUM(H$5:H36)+SUM(M$5:M36)-SUM(N$5:N35)</f>
        <v>48</v>
      </c>
      <c r="K36" s="19"/>
      <c r="L36" s="31"/>
      <c r="M36" s="31"/>
      <c r="N36" s="39"/>
      <c r="O36" s="31"/>
      <c r="P36" s="30"/>
      <c r="Q36" s="15"/>
      <c r="R36" s="16"/>
      <c r="S36" s="15"/>
      <c r="T36" s="18"/>
      <c r="U36" s="16"/>
      <c r="V36" s="15"/>
      <c r="W36" s="15"/>
      <c r="X36" s="15"/>
      <c r="Y36" s="15"/>
      <c r="Z36" s="15"/>
      <c r="AA36" s="15"/>
      <c r="AB36" s="20"/>
      <c r="AC36" s="15"/>
      <c r="AD36" s="15"/>
      <c r="AE36" s="15"/>
      <c r="AF36" s="15"/>
      <c r="AG36" s="15"/>
    </row>
    <row r="37" spans="1:33">
      <c r="A37" s="15">
        <f t="shared" si="3"/>
        <v>33</v>
      </c>
      <c r="B37" s="14">
        <f t="shared" si="4"/>
        <v>43881</v>
      </c>
      <c r="C37" s="58">
        <f t="shared" si="2"/>
        <v>100</v>
      </c>
      <c r="D37" s="15" t="s">
        <v>9</v>
      </c>
      <c r="E37" s="15"/>
      <c r="F37" s="32">
        <v>0.02</v>
      </c>
      <c r="G37" s="15" t="s">
        <v>5</v>
      </c>
      <c r="H37" s="58">
        <f t="shared" si="0"/>
        <v>2</v>
      </c>
      <c r="I37" s="19"/>
      <c r="J37" s="58">
        <f>SUM(H$5:H37)+SUM(M$5:M37)-SUM(N$5:N36)</f>
        <v>50</v>
      </c>
      <c r="K37" s="19"/>
      <c r="L37" s="31"/>
      <c r="M37" s="31"/>
      <c r="N37" s="39"/>
      <c r="O37" s="31"/>
      <c r="P37" s="30"/>
      <c r="Q37" s="15"/>
      <c r="R37" s="16"/>
      <c r="S37" s="15"/>
      <c r="T37" s="18"/>
      <c r="U37" s="16"/>
      <c r="V37" s="15"/>
      <c r="W37" s="15"/>
      <c r="X37" s="15" t="s">
        <v>15</v>
      </c>
      <c r="Y37" s="15"/>
      <c r="Z37" s="15"/>
      <c r="AA37" s="15"/>
      <c r="AB37" s="20"/>
      <c r="AC37" s="15"/>
      <c r="AD37" s="15"/>
      <c r="AE37" s="15"/>
      <c r="AF37" s="15"/>
      <c r="AG37" s="15"/>
    </row>
    <row r="38" spans="1:33">
      <c r="A38" s="15">
        <f t="shared" si="3"/>
        <v>34</v>
      </c>
      <c r="B38" s="14">
        <f t="shared" si="4"/>
        <v>43882</v>
      </c>
      <c r="C38" s="58">
        <f t="shared" si="2"/>
        <v>100</v>
      </c>
      <c r="D38" s="15" t="s">
        <v>9</v>
      </c>
      <c r="E38" s="15"/>
      <c r="F38" s="32">
        <v>0</v>
      </c>
      <c r="G38" s="15" t="s">
        <v>5</v>
      </c>
      <c r="H38" s="58">
        <f t="shared" si="0"/>
        <v>0</v>
      </c>
      <c r="I38" s="19"/>
      <c r="J38" s="58">
        <f>SUM(H$5:H38)+SUM(M$5:M38)-SUM(N$5:N37)</f>
        <v>50</v>
      </c>
      <c r="K38" s="19"/>
      <c r="L38" s="31"/>
      <c r="M38" s="31"/>
      <c r="N38" s="39"/>
      <c r="O38" s="31"/>
      <c r="P38" s="28"/>
      <c r="Q38" s="15"/>
      <c r="R38" s="16"/>
      <c r="S38" s="24"/>
      <c r="T38" s="18"/>
      <c r="U38" s="16"/>
      <c r="V38" s="15"/>
      <c r="W38" s="15"/>
      <c r="X38" s="15"/>
      <c r="Y38" s="15"/>
      <c r="Z38" s="15"/>
      <c r="AA38" s="15"/>
      <c r="AB38" s="20"/>
      <c r="AC38" s="15"/>
      <c r="AD38" s="15"/>
      <c r="AE38" s="15"/>
      <c r="AF38" s="15"/>
      <c r="AG38" s="15"/>
    </row>
    <row r="39" spans="1:33">
      <c r="A39" s="15">
        <f t="shared" si="3"/>
        <v>35</v>
      </c>
      <c r="B39" s="14">
        <f t="shared" si="4"/>
        <v>43883</v>
      </c>
      <c r="C39" s="58">
        <f t="shared" si="2"/>
        <v>100</v>
      </c>
      <c r="D39" s="15" t="s">
        <v>9</v>
      </c>
      <c r="E39" s="15"/>
      <c r="F39" s="32">
        <v>0</v>
      </c>
      <c r="G39" s="15" t="s">
        <v>5</v>
      </c>
      <c r="H39" s="58">
        <f t="shared" si="0"/>
        <v>0</v>
      </c>
      <c r="I39" s="19"/>
      <c r="J39" s="58">
        <f>SUM(H$5:H39)+SUM(M$5:M39)-SUM(N$5:N38)</f>
        <v>50</v>
      </c>
      <c r="K39" s="19"/>
      <c r="L39" s="31"/>
      <c r="M39" s="31"/>
      <c r="N39" s="39"/>
      <c r="O39" s="31"/>
      <c r="P39" s="28"/>
      <c r="Q39" s="15"/>
      <c r="R39" s="16"/>
      <c r="S39" s="18"/>
      <c r="T39" s="18"/>
      <c r="U39" s="16"/>
      <c r="V39" s="15"/>
      <c r="W39" s="15"/>
      <c r="X39" s="15"/>
      <c r="Y39" s="15"/>
      <c r="Z39" s="15"/>
      <c r="AA39" s="15"/>
      <c r="AB39" s="20"/>
      <c r="AC39" s="15"/>
      <c r="AD39" s="15"/>
      <c r="AE39" s="15"/>
      <c r="AF39" s="15"/>
      <c r="AG39" s="15"/>
    </row>
    <row r="40" spans="1:33">
      <c r="A40" s="15">
        <f t="shared" si="3"/>
        <v>36</v>
      </c>
      <c r="B40" s="14">
        <f t="shared" si="4"/>
        <v>43884</v>
      </c>
      <c r="C40" s="58">
        <f t="shared" si="2"/>
        <v>100</v>
      </c>
      <c r="D40" s="15" t="s">
        <v>9</v>
      </c>
      <c r="E40" s="15"/>
      <c r="F40" s="32">
        <v>0.02</v>
      </c>
      <c r="G40" s="15" t="s">
        <v>5</v>
      </c>
      <c r="H40" s="58">
        <f t="shared" si="0"/>
        <v>2</v>
      </c>
      <c r="I40" s="19"/>
      <c r="J40" s="58">
        <f>SUM(H$5:H40)+SUM(M$5:M40)-SUM(N$5:N39)</f>
        <v>52</v>
      </c>
      <c r="K40" s="19"/>
      <c r="L40" s="31"/>
      <c r="M40" s="31"/>
      <c r="N40" s="39"/>
      <c r="O40" s="31"/>
      <c r="P40" s="30"/>
      <c r="Q40" s="15"/>
      <c r="R40" s="16"/>
      <c r="S40" s="18"/>
      <c r="T40" s="33"/>
      <c r="U40" s="16"/>
      <c r="V40" s="15"/>
      <c r="W40" s="15"/>
      <c r="X40" s="15"/>
      <c r="Y40" s="15"/>
      <c r="Z40" s="15"/>
      <c r="AA40" s="15"/>
      <c r="AB40" s="20"/>
      <c r="AC40" s="15"/>
      <c r="AD40" s="15"/>
      <c r="AE40" s="15"/>
      <c r="AF40" s="15"/>
      <c r="AG40" s="15"/>
    </row>
    <row r="41" spans="1:33">
      <c r="A41" s="15">
        <f t="shared" si="3"/>
        <v>37</v>
      </c>
      <c r="B41" s="14">
        <f t="shared" si="4"/>
        <v>43885</v>
      </c>
      <c r="C41" s="58">
        <f t="shared" si="2"/>
        <v>100</v>
      </c>
      <c r="D41" s="15" t="s">
        <v>9</v>
      </c>
      <c r="E41" s="15"/>
      <c r="F41" s="32">
        <v>0.02</v>
      </c>
      <c r="G41" s="15" t="s">
        <v>5</v>
      </c>
      <c r="H41" s="58">
        <f t="shared" si="0"/>
        <v>2</v>
      </c>
      <c r="I41" s="19"/>
      <c r="J41" s="58">
        <f>SUM(H$5:H41)+SUM(M$5:M41)-SUM(N$5:N40)</f>
        <v>54</v>
      </c>
      <c r="K41" s="19"/>
      <c r="L41" s="31"/>
      <c r="M41" s="31"/>
      <c r="N41" s="39"/>
      <c r="O41" s="31"/>
      <c r="P41" s="30"/>
      <c r="Q41" s="15"/>
      <c r="R41" s="16"/>
      <c r="S41" s="15"/>
      <c r="T41" s="18"/>
      <c r="U41" s="16"/>
      <c r="V41" s="15"/>
      <c r="W41" s="15"/>
      <c r="X41" s="15"/>
      <c r="Y41" s="15"/>
      <c r="Z41" s="15"/>
      <c r="AA41" s="15"/>
      <c r="AB41" s="20"/>
      <c r="AC41" s="15"/>
      <c r="AD41" s="15"/>
      <c r="AE41" s="15"/>
      <c r="AF41" s="15"/>
      <c r="AG41" s="15"/>
    </row>
    <row r="42" spans="1:33">
      <c r="A42" s="15">
        <f t="shared" si="3"/>
        <v>38</v>
      </c>
      <c r="B42" s="14">
        <f t="shared" si="4"/>
        <v>43886</v>
      </c>
      <c r="C42" s="58">
        <f t="shared" si="2"/>
        <v>100</v>
      </c>
      <c r="D42" s="15" t="s">
        <v>9</v>
      </c>
      <c r="E42" s="15"/>
      <c r="F42" s="32">
        <v>0.02</v>
      </c>
      <c r="G42" s="15" t="s">
        <v>5</v>
      </c>
      <c r="H42" s="58">
        <f t="shared" si="0"/>
        <v>2</v>
      </c>
      <c r="I42" s="19"/>
      <c r="J42" s="58">
        <f>SUM(H$5:H42)+SUM(M$5:M42)-SUM(N$5:N41)</f>
        <v>56</v>
      </c>
      <c r="K42" s="19"/>
      <c r="L42" s="31"/>
      <c r="M42" s="31"/>
      <c r="N42" s="39"/>
      <c r="O42" s="31"/>
      <c r="P42" s="30"/>
      <c r="Q42" s="15"/>
      <c r="R42" s="16"/>
      <c r="S42" s="15"/>
      <c r="T42" s="18"/>
      <c r="U42" s="16"/>
      <c r="V42" s="15"/>
      <c r="W42" s="15"/>
      <c r="X42" s="15"/>
      <c r="Y42" s="15"/>
      <c r="Z42" s="15"/>
      <c r="AA42" s="15"/>
      <c r="AB42" s="20"/>
      <c r="AC42" s="15"/>
      <c r="AD42" s="15"/>
      <c r="AE42" s="15"/>
      <c r="AF42" s="15"/>
      <c r="AG42" s="15"/>
    </row>
    <row r="43" spans="1:33">
      <c r="A43" s="15">
        <f t="shared" si="3"/>
        <v>39</v>
      </c>
      <c r="B43" s="14">
        <f t="shared" si="4"/>
        <v>43887</v>
      </c>
      <c r="C43" s="58">
        <f t="shared" si="2"/>
        <v>100</v>
      </c>
      <c r="D43" s="15" t="s">
        <v>9</v>
      </c>
      <c r="E43" s="15"/>
      <c r="F43" s="32">
        <v>0.02</v>
      </c>
      <c r="G43" s="15" t="s">
        <v>5</v>
      </c>
      <c r="H43" s="58">
        <f t="shared" si="0"/>
        <v>2</v>
      </c>
      <c r="I43" s="19"/>
      <c r="J43" s="58">
        <f>SUM(H$5:H43)+SUM(M$5:M43)-SUM(N$5:N42)</f>
        <v>58</v>
      </c>
      <c r="K43" s="19"/>
      <c r="L43" s="31"/>
      <c r="M43" s="31"/>
      <c r="N43" s="39"/>
      <c r="O43" s="31"/>
      <c r="P43" s="30"/>
      <c r="Q43" s="15"/>
      <c r="R43" s="16"/>
      <c r="S43" s="15"/>
      <c r="T43" s="18"/>
      <c r="U43" s="16"/>
      <c r="V43" s="15"/>
      <c r="W43" s="15"/>
      <c r="X43" s="15"/>
      <c r="Y43" s="15"/>
      <c r="Z43" s="15"/>
      <c r="AA43" s="15"/>
      <c r="AB43" s="20"/>
      <c r="AC43" s="15"/>
      <c r="AD43" s="15"/>
      <c r="AE43" s="15"/>
      <c r="AF43" s="15"/>
      <c r="AG43" s="15"/>
    </row>
    <row r="44" spans="1:33">
      <c r="A44" s="15">
        <f t="shared" si="3"/>
        <v>40</v>
      </c>
      <c r="B44" s="14">
        <f t="shared" si="4"/>
        <v>43888</v>
      </c>
      <c r="C44" s="58">
        <f t="shared" si="2"/>
        <v>100</v>
      </c>
      <c r="D44" s="15" t="s">
        <v>9</v>
      </c>
      <c r="E44" s="15"/>
      <c r="F44" s="32">
        <v>0.02</v>
      </c>
      <c r="G44" s="15" t="s">
        <v>5</v>
      </c>
      <c r="H44" s="58">
        <f t="shared" si="0"/>
        <v>2</v>
      </c>
      <c r="I44" s="19"/>
      <c r="J44" s="58">
        <f>SUM(H$5:H44)+SUM(M$5:M44)-SUM(N$5:N43)</f>
        <v>60</v>
      </c>
      <c r="K44" s="19"/>
      <c r="L44" s="31"/>
      <c r="M44" s="31"/>
      <c r="N44" s="39"/>
      <c r="O44" s="31"/>
      <c r="P44" s="30"/>
      <c r="Q44" s="15"/>
      <c r="R44" s="16"/>
      <c r="S44" s="15"/>
      <c r="T44" s="18"/>
      <c r="U44" s="16"/>
      <c r="V44" s="15"/>
      <c r="W44" s="15"/>
      <c r="X44" s="15"/>
      <c r="Y44" s="15"/>
      <c r="Z44" s="15"/>
      <c r="AA44" s="15"/>
      <c r="AB44" s="20"/>
      <c r="AC44" s="15"/>
      <c r="AD44" s="15"/>
      <c r="AE44" s="15"/>
      <c r="AF44" s="15"/>
      <c r="AG44" s="15"/>
    </row>
    <row r="45" spans="1:33">
      <c r="A45" s="15">
        <f t="shared" si="3"/>
        <v>41</v>
      </c>
      <c r="B45" s="14">
        <f t="shared" si="4"/>
        <v>43889</v>
      </c>
      <c r="C45" s="58">
        <f t="shared" si="2"/>
        <v>100</v>
      </c>
      <c r="D45" s="15" t="s">
        <v>9</v>
      </c>
      <c r="E45" s="15"/>
      <c r="F45" s="32">
        <v>0</v>
      </c>
      <c r="G45" s="15" t="s">
        <v>5</v>
      </c>
      <c r="H45" s="58">
        <f t="shared" si="0"/>
        <v>0</v>
      </c>
      <c r="I45" s="19"/>
      <c r="J45" s="58">
        <f>SUM(H$5:H45)+SUM(M$5:M45)-SUM(N$5:N44)</f>
        <v>60</v>
      </c>
      <c r="K45" s="19"/>
      <c r="L45" s="31"/>
      <c r="M45" s="31"/>
      <c r="N45" s="39"/>
      <c r="O45" s="31"/>
      <c r="P45" s="15"/>
      <c r="Q45" s="15"/>
      <c r="R45" s="16"/>
      <c r="S45" s="15"/>
      <c r="T45" s="18"/>
      <c r="U45" s="16"/>
      <c r="V45" s="15"/>
      <c r="W45" s="15"/>
      <c r="X45" s="15"/>
      <c r="Y45" s="15"/>
      <c r="Z45" s="15"/>
      <c r="AA45" s="15"/>
      <c r="AB45" s="20"/>
      <c r="AC45" s="15"/>
      <c r="AD45" s="15"/>
      <c r="AE45" s="15"/>
      <c r="AF45" s="15"/>
      <c r="AG45" s="15"/>
    </row>
    <row r="46" spans="1:33">
      <c r="A46" s="15">
        <f t="shared" si="3"/>
        <v>42</v>
      </c>
      <c r="B46" s="14">
        <f t="shared" si="4"/>
        <v>43890</v>
      </c>
      <c r="C46" s="58">
        <f t="shared" si="2"/>
        <v>100</v>
      </c>
      <c r="D46" s="15" t="s">
        <v>9</v>
      </c>
      <c r="E46" s="15"/>
      <c r="F46" s="32">
        <v>0</v>
      </c>
      <c r="G46" s="15" t="s">
        <v>5</v>
      </c>
      <c r="H46" s="58">
        <f t="shared" si="0"/>
        <v>0</v>
      </c>
      <c r="I46" s="19"/>
      <c r="J46" s="58">
        <f>SUM(H$5:H46)+SUM(M$5:M46)-SUM(N$5:N45)</f>
        <v>60</v>
      </c>
      <c r="K46" s="19"/>
      <c r="L46" s="31"/>
      <c r="M46" s="31"/>
      <c r="N46" s="39"/>
      <c r="O46" s="31"/>
      <c r="P46" s="15"/>
      <c r="Q46" s="15"/>
      <c r="R46" s="16"/>
      <c r="S46" s="18"/>
      <c r="T46" s="33"/>
      <c r="U46" s="16"/>
      <c r="V46" s="15"/>
      <c r="W46" s="15"/>
      <c r="X46" s="15"/>
      <c r="Y46" s="15"/>
      <c r="Z46" s="15"/>
      <c r="AA46" s="15"/>
      <c r="AB46" s="20"/>
      <c r="AC46" s="15"/>
      <c r="AD46" s="15"/>
      <c r="AE46" s="15"/>
      <c r="AF46" s="15"/>
      <c r="AG46" s="15"/>
    </row>
    <row r="47" spans="1:33">
      <c r="A47" s="15">
        <f t="shared" si="3"/>
        <v>43</v>
      </c>
      <c r="B47" s="14">
        <f t="shared" si="4"/>
        <v>43891</v>
      </c>
      <c r="C47" s="58">
        <f t="shared" si="2"/>
        <v>100</v>
      </c>
      <c r="D47" s="15" t="s">
        <v>9</v>
      </c>
      <c r="E47" s="15"/>
      <c r="F47" s="32">
        <v>0.02</v>
      </c>
      <c r="G47" s="15" t="s">
        <v>5</v>
      </c>
      <c r="H47" s="58">
        <f t="shared" si="0"/>
        <v>2</v>
      </c>
      <c r="I47" s="19"/>
      <c r="J47" s="58">
        <f>SUM(H$5:H47)+SUM(M$5:M47)-SUM(N$5:N46)</f>
        <v>62</v>
      </c>
      <c r="K47" s="19"/>
      <c r="L47" s="31"/>
      <c r="M47" s="31"/>
      <c r="N47" s="39"/>
      <c r="O47" s="31"/>
      <c r="P47" s="15"/>
      <c r="Q47" s="15"/>
      <c r="R47" s="16"/>
      <c r="S47" s="15"/>
      <c r="T47" s="18"/>
      <c r="U47" s="16"/>
      <c r="V47" s="15"/>
      <c r="W47" s="15"/>
      <c r="X47" s="15"/>
      <c r="Y47" s="15"/>
      <c r="Z47" s="15"/>
      <c r="AA47" s="15"/>
      <c r="AB47" s="20"/>
      <c r="AC47" s="15"/>
      <c r="AD47" s="15"/>
      <c r="AE47" s="15"/>
      <c r="AF47" s="15"/>
      <c r="AG47" s="15"/>
    </row>
    <row r="48" spans="1:33">
      <c r="A48" s="15">
        <f t="shared" si="3"/>
        <v>44</v>
      </c>
      <c r="B48" s="14">
        <f t="shared" si="4"/>
        <v>43892</v>
      </c>
      <c r="C48" s="58">
        <f t="shared" si="2"/>
        <v>100</v>
      </c>
      <c r="D48" s="15" t="s">
        <v>9</v>
      </c>
      <c r="E48" s="15"/>
      <c r="F48" s="32">
        <v>0.02</v>
      </c>
      <c r="G48" s="15" t="s">
        <v>5</v>
      </c>
      <c r="H48" s="58">
        <f t="shared" si="0"/>
        <v>2</v>
      </c>
      <c r="I48" s="19"/>
      <c r="J48" s="58">
        <f>SUM(H$5:H48)+SUM(M$5:M48)-SUM(N$5:N47)</f>
        <v>64</v>
      </c>
      <c r="K48" s="19"/>
      <c r="L48" s="31"/>
      <c r="M48" s="31"/>
      <c r="N48" s="39"/>
      <c r="O48" s="31"/>
      <c r="P48" s="15"/>
      <c r="Q48" s="15"/>
      <c r="R48" s="16"/>
      <c r="S48" s="15"/>
      <c r="T48" s="18"/>
      <c r="U48" s="16"/>
      <c r="V48" s="15"/>
      <c r="W48" s="15"/>
      <c r="X48" s="15"/>
      <c r="Y48" s="15"/>
      <c r="Z48" s="15"/>
      <c r="AA48" s="15"/>
      <c r="AB48" s="20"/>
      <c r="AC48" s="15"/>
      <c r="AD48" s="15"/>
      <c r="AE48" s="15"/>
      <c r="AF48" s="15"/>
      <c r="AG48" s="15"/>
    </row>
    <row r="49" spans="1:33">
      <c r="A49" s="15">
        <f t="shared" si="3"/>
        <v>45</v>
      </c>
      <c r="B49" s="14">
        <f t="shared" si="4"/>
        <v>43893</v>
      </c>
      <c r="C49" s="58">
        <f t="shared" si="2"/>
        <v>100</v>
      </c>
      <c r="D49" s="15" t="s">
        <v>9</v>
      </c>
      <c r="E49" s="15"/>
      <c r="F49" s="32">
        <v>0.02</v>
      </c>
      <c r="G49" s="15" t="s">
        <v>5</v>
      </c>
      <c r="H49" s="58">
        <f t="shared" si="0"/>
        <v>2</v>
      </c>
      <c r="I49" s="19"/>
      <c r="J49" s="58">
        <f>SUM(H$5:H49)+SUM(M$5:M49)-SUM(N$5:N48)</f>
        <v>66</v>
      </c>
      <c r="K49" s="19"/>
      <c r="L49" s="31"/>
      <c r="M49" s="31"/>
      <c r="N49" s="39"/>
      <c r="O49" s="31"/>
      <c r="P49" s="15"/>
      <c r="Q49" s="15"/>
      <c r="R49" s="16"/>
      <c r="S49" s="18"/>
      <c r="T49" s="33"/>
      <c r="U49" s="16"/>
      <c r="V49" s="15"/>
      <c r="W49" s="15"/>
      <c r="X49" s="18"/>
      <c r="Y49" s="15"/>
      <c r="Z49" s="15"/>
      <c r="AA49" s="15"/>
      <c r="AB49" s="20"/>
      <c r="AC49" s="15"/>
      <c r="AD49" s="15"/>
      <c r="AE49" s="15"/>
      <c r="AF49" s="15"/>
      <c r="AG49" s="15"/>
    </row>
    <row r="50" spans="1:33">
      <c r="A50" s="15">
        <f t="shared" si="3"/>
        <v>46</v>
      </c>
      <c r="B50" s="14">
        <f t="shared" si="4"/>
        <v>43894</v>
      </c>
      <c r="C50" s="58">
        <f t="shared" si="2"/>
        <v>100</v>
      </c>
      <c r="D50" s="15" t="s">
        <v>9</v>
      </c>
      <c r="E50" s="15"/>
      <c r="F50" s="32">
        <v>0.02</v>
      </c>
      <c r="G50" s="15" t="s">
        <v>5</v>
      </c>
      <c r="H50" s="58">
        <f t="shared" si="0"/>
        <v>2</v>
      </c>
      <c r="I50" s="19"/>
      <c r="J50" s="58">
        <f>SUM(H$5:H50)+SUM(M$5:M50)-SUM(N$5:N49)</f>
        <v>68</v>
      </c>
      <c r="K50" s="19"/>
      <c r="L50" s="31"/>
      <c r="M50" s="31"/>
      <c r="N50" s="39"/>
      <c r="O50" s="31"/>
      <c r="P50" s="15"/>
      <c r="Q50" s="15"/>
      <c r="R50" s="16"/>
      <c r="S50" s="15"/>
      <c r="T50" s="18"/>
      <c r="U50" s="16"/>
      <c r="V50" s="15"/>
      <c r="W50" s="15"/>
      <c r="X50" s="15"/>
      <c r="Y50" s="15"/>
      <c r="Z50" s="15"/>
      <c r="AA50" s="15"/>
      <c r="AB50" s="20"/>
      <c r="AC50" s="15"/>
      <c r="AD50" s="15"/>
      <c r="AE50" s="15"/>
      <c r="AF50" s="15"/>
      <c r="AG50" s="15"/>
    </row>
    <row r="51" spans="1:33">
      <c r="A51" s="15">
        <f t="shared" si="3"/>
        <v>47</v>
      </c>
      <c r="B51" s="14">
        <f t="shared" si="4"/>
        <v>43895</v>
      </c>
      <c r="C51" s="58">
        <f t="shared" si="2"/>
        <v>100</v>
      </c>
      <c r="D51" s="15" t="s">
        <v>9</v>
      </c>
      <c r="E51" s="15"/>
      <c r="F51" s="32">
        <v>0.02</v>
      </c>
      <c r="G51" s="15" t="s">
        <v>5</v>
      </c>
      <c r="H51" s="58">
        <f t="shared" si="0"/>
        <v>2</v>
      </c>
      <c r="I51" s="19"/>
      <c r="J51" s="58">
        <f>SUM(H$5:H51)+SUM(M$5:M51)-SUM(N$5:N50)</f>
        <v>70</v>
      </c>
      <c r="K51" s="19"/>
      <c r="L51" s="31"/>
      <c r="M51" s="31"/>
      <c r="N51" s="39"/>
      <c r="O51" s="31"/>
      <c r="P51" s="15"/>
      <c r="Q51" s="15"/>
      <c r="R51" s="16"/>
      <c r="S51" s="15"/>
      <c r="T51" s="18"/>
      <c r="U51" s="16"/>
      <c r="V51" s="15"/>
      <c r="W51" s="15"/>
      <c r="X51" s="15"/>
      <c r="Y51" s="15"/>
      <c r="Z51" s="15"/>
      <c r="AA51" s="15"/>
      <c r="AB51" s="20"/>
      <c r="AC51" s="15"/>
      <c r="AD51" s="15"/>
      <c r="AE51" s="15"/>
      <c r="AF51" s="15"/>
      <c r="AG51" s="15"/>
    </row>
    <row r="52" spans="1:33">
      <c r="A52" s="15">
        <f t="shared" si="3"/>
        <v>48</v>
      </c>
      <c r="B52" s="14">
        <f t="shared" si="4"/>
        <v>43896</v>
      </c>
      <c r="C52" s="58">
        <f t="shared" si="2"/>
        <v>100</v>
      </c>
      <c r="D52" s="15" t="s">
        <v>9</v>
      </c>
      <c r="E52" s="15"/>
      <c r="F52" s="32">
        <v>0</v>
      </c>
      <c r="G52" s="15" t="s">
        <v>5</v>
      </c>
      <c r="H52" s="58">
        <f t="shared" si="0"/>
        <v>0</v>
      </c>
      <c r="I52" s="19"/>
      <c r="J52" s="58">
        <f>SUM(H$5:H52)+SUM(M$5:M52)-SUM(N$5:N51)</f>
        <v>70</v>
      </c>
      <c r="K52" s="19"/>
      <c r="L52" s="31"/>
      <c r="M52" s="31"/>
      <c r="N52" s="39"/>
      <c r="O52" s="31"/>
      <c r="P52" s="15"/>
      <c r="Q52" s="15"/>
      <c r="R52" s="15"/>
      <c r="S52" s="15"/>
      <c r="T52" s="15"/>
      <c r="U52" s="15"/>
      <c r="V52" s="15"/>
      <c r="Y52" s="15"/>
      <c r="Z52" s="15"/>
      <c r="AA52" s="15"/>
      <c r="AB52" s="20"/>
      <c r="AC52" s="15"/>
      <c r="AD52" s="15"/>
      <c r="AE52" s="15"/>
      <c r="AF52" s="15"/>
      <c r="AG52" s="15"/>
    </row>
    <row r="53" spans="1:33">
      <c r="A53" s="15">
        <f t="shared" si="3"/>
        <v>49</v>
      </c>
      <c r="B53" s="14">
        <f t="shared" si="4"/>
        <v>43897</v>
      </c>
      <c r="C53" s="58">
        <f t="shared" si="2"/>
        <v>100</v>
      </c>
      <c r="D53" s="15" t="s">
        <v>9</v>
      </c>
      <c r="E53" s="15"/>
      <c r="F53" s="32">
        <v>0</v>
      </c>
      <c r="G53" s="15" t="s">
        <v>5</v>
      </c>
      <c r="H53" s="58">
        <f t="shared" si="0"/>
        <v>0</v>
      </c>
      <c r="I53" s="19"/>
      <c r="J53" s="58">
        <f>SUM(H$5:H53)+SUM(M$5:M53)-SUM(N$5:N52)</f>
        <v>70</v>
      </c>
      <c r="K53" s="19"/>
      <c r="L53" s="31"/>
      <c r="M53" s="31"/>
      <c r="N53" s="39"/>
      <c r="O53" s="31"/>
      <c r="P53" s="15"/>
      <c r="Q53" s="15"/>
      <c r="R53" s="16"/>
      <c r="S53" s="20"/>
      <c r="T53" s="18"/>
      <c r="U53" s="16"/>
      <c r="V53" s="15"/>
      <c r="W53" s="15"/>
      <c r="X53" s="15"/>
      <c r="Y53" s="15"/>
      <c r="Z53" s="15"/>
      <c r="AA53" s="15"/>
      <c r="AB53" s="20"/>
      <c r="AC53" s="15"/>
      <c r="AD53" s="15"/>
      <c r="AE53" s="15"/>
      <c r="AF53" s="15"/>
      <c r="AG53" s="15"/>
    </row>
    <row r="54" spans="1:33">
      <c r="A54" s="15">
        <f t="shared" si="3"/>
        <v>50</v>
      </c>
      <c r="B54" s="14">
        <f t="shared" si="4"/>
        <v>43898</v>
      </c>
      <c r="C54" s="58">
        <f t="shared" si="2"/>
        <v>100</v>
      </c>
      <c r="D54" s="15" t="s">
        <v>9</v>
      </c>
      <c r="E54" s="15"/>
      <c r="F54" s="32">
        <v>0.02</v>
      </c>
      <c r="G54" s="15" t="s">
        <v>5</v>
      </c>
      <c r="H54" s="58">
        <f t="shared" si="0"/>
        <v>2</v>
      </c>
      <c r="I54" s="19"/>
      <c r="J54" s="58">
        <f>SUM(H$5:H54)+SUM(M$5:M54)-SUM(N$5:N53)</f>
        <v>72</v>
      </c>
      <c r="K54" s="19"/>
      <c r="L54" s="31"/>
      <c r="M54" s="31"/>
      <c r="N54" s="39"/>
      <c r="O54" s="31"/>
      <c r="P54" s="15"/>
      <c r="Q54" s="15"/>
      <c r="R54" s="16"/>
      <c r="S54" s="15"/>
      <c r="T54" s="18"/>
      <c r="U54" s="16"/>
      <c r="V54" s="15"/>
      <c r="W54" s="15"/>
      <c r="X54" s="15"/>
      <c r="Y54" s="15"/>
      <c r="Z54" s="15"/>
      <c r="AA54" s="15"/>
      <c r="AB54" s="20"/>
      <c r="AC54" s="15"/>
      <c r="AD54" s="15"/>
      <c r="AE54" s="15"/>
      <c r="AF54" s="15"/>
      <c r="AG54" s="15"/>
    </row>
    <row r="55" spans="1:33">
      <c r="A55" s="15">
        <f t="shared" si="3"/>
        <v>51</v>
      </c>
      <c r="B55" s="14">
        <f t="shared" si="4"/>
        <v>43899</v>
      </c>
      <c r="C55" s="58">
        <f t="shared" si="2"/>
        <v>100</v>
      </c>
      <c r="D55" s="15" t="s">
        <v>9</v>
      </c>
      <c r="E55" s="15"/>
      <c r="F55" s="32">
        <v>0.02</v>
      </c>
      <c r="G55" s="15" t="s">
        <v>5</v>
      </c>
      <c r="H55" s="58">
        <f t="shared" si="0"/>
        <v>2</v>
      </c>
      <c r="I55" s="19"/>
      <c r="J55" s="58">
        <f>SUM(H$5:H55)+SUM(M$5:M55)-SUM(N$5:N54)</f>
        <v>74</v>
      </c>
      <c r="K55" s="19"/>
      <c r="L55" s="31"/>
      <c r="M55" s="31"/>
      <c r="N55" s="39"/>
      <c r="O55" s="31"/>
      <c r="P55" s="15"/>
      <c r="Q55" s="15"/>
      <c r="R55" s="16"/>
      <c r="S55" s="15"/>
      <c r="T55" s="18"/>
      <c r="U55" s="16"/>
      <c r="V55" s="15"/>
      <c r="W55" s="15"/>
      <c r="X55" s="15"/>
      <c r="Y55" s="15"/>
      <c r="Z55" s="15"/>
      <c r="AA55" s="15"/>
      <c r="AB55" s="20"/>
      <c r="AC55" s="15"/>
      <c r="AD55" s="15"/>
      <c r="AE55" s="15"/>
      <c r="AF55" s="15"/>
      <c r="AG55" s="15"/>
    </row>
    <row r="56" spans="1:33">
      <c r="A56" s="15">
        <f t="shared" si="3"/>
        <v>52</v>
      </c>
      <c r="B56" s="14">
        <f t="shared" si="4"/>
        <v>43900</v>
      </c>
      <c r="C56" s="58">
        <f t="shared" si="2"/>
        <v>100</v>
      </c>
      <c r="D56" s="15" t="s">
        <v>9</v>
      </c>
      <c r="E56" s="15"/>
      <c r="F56" s="32">
        <v>0.02</v>
      </c>
      <c r="G56" s="15" t="s">
        <v>5</v>
      </c>
      <c r="H56" s="58">
        <f t="shared" si="0"/>
        <v>2</v>
      </c>
      <c r="I56" s="19"/>
      <c r="J56" s="58">
        <f>SUM(H$5:H56)+SUM(M$5:M56)-SUM(N$5:N55)</f>
        <v>76</v>
      </c>
      <c r="K56" s="19"/>
      <c r="L56" s="31"/>
      <c r="M56" s="31"/>
      <c r="N56" s="39"/>
      <c r="O56" s="31"/>
      <c r="P56" s="15"/>
      <c r="Q56" s="15"/>
      <c r="R56" s="16"/>
      <c r="S56" s="15"/>
      <c r="T56" s="18"/>
      <c r="U56" s="16"/>
      <c r="V56" s="15"/>
      <c r="W56" s="15"/>
      <c r="X56" s="15"/>
      <c r="Y56" s="15"/>
      <c r="Z56" s="15"/>
      <c r="AA56" s="15"/>
      <c r="AB56" s="20"/>
      <c r="AC56" s="15"/>
      <c r="AD56" s="15"/>
      <c r="AE56" s="15"/>
      <c r="AF56" s="15"/>
      <c r="AG56" s="15"/>
    </row>
    <row r="57" spans="1:33">
      <c r="A57" s="15">
        <f t="shared" si="3"/>
        <v>53</v>
      </c>
      <c r="B57" s="14">
        <f t="shared" si="4"/>
        <v>43901</v>
      </c>
      <c r="C57" s="58">
        <f t="shared" si="2"/>
        <v>100</v>
      </c>
      <c r="D57" s="15" t="s">
        <v>9</v>
      </c>
      <c r="E57" s="15"/>
      <c r="F57" s="32">
        <v>0.02</v>
      </c>
      <c r="G57" s="15" t="s">
        <v>5</v>
      </c>
      <c r="H57" s="58">
        <f t="shared" si="0"/>
        <v>2</v>
      </c>
      <c r="I57" s="19"/>
      <c r="J57" s="58">
        <f>SUM(H$5:H57)+SUM(M$5:M57)-SUM(N$5:N56)</f>
        <v>78</v>
      </c>
      <c r="K57" s="19"/>
      <c r="L57" s="31"/>
      <c r="M57" s="31"/>
      <c r="N57" s="39"/>
      <c r="O57" s="31"/>
      <c r="P57" s="15"/>
      <c r="Q57" s="15"/>
      <c r="R57" s="16"/>
      <c r="S57" s="18"/>
      <c r="T57" s="33"/>
      <c r="U57" s="16"/>
      <c r="V57" s="15"/>
      <c r="W57" s="15"/>
      <c r="X57" s="18" t="e">
        <f>U57/U37</f>
        <v>#DIV/0!</v>
      </c>
      <c r="Y57" s="15"/>
      <c r="Z57" s="15"/>
      <c r="AA57" s="15"/>
      <c r="AB57" s="20"/>
      <c r="AC57" s="15"/>
      <c r="AD57" s="15"/>
      <c r="AE57" s="15"/>
      <c r="AF57" s="15"/>
      <c r="AG57" s="15"/>
    </row>
    <row r="58" spans="1:33">
      <c r="A58" s="15">
        <f t="shared" si="3"/>
        <v>54</v>
      </c>
      <c r="B58" s="14">
        <f t="shared" si="4"/>
        <v>43902</v>
      </c>
      <c r="C58" s="58">
        <f t="shared" si="2"/>
        <v>100</v>
      </c>
      <c r="D58" s="15" t="s">
        <v>9</v>
      </c>
      <c r="E58" s="15"/>
      <c r="F58" s="32">
        <v>0.02</v>
      </c>
      <c r="G58" s="15" t="s">
        <v>5</v>
      </c>
      <c r="H58" s="58">
        <f t="shared" si="0"/>
        <v>2</v>
      </c>
      <c r="I58" s="19"/>
      <c r="J58" s="58">
        <f>SUM(H$5:H58)+SUM(M$5:M58)-SUM(N$5:N57)</f>
        <v>80</v>
      </c>
      <c r="K58" s="19"/>
      <c r="L58" s="31"/>
      <c r="M58" s="31"/>
      <c r="N58" s="39"/>
      <c r="O58" s="31"/>
      <c r="P58" s="15"/>
      <c r="Q58" s="15"/>
      <c r="R58" s="16"/>
      <c r="S58" s="15"/>
      <c r="T58" s="18"/>
      <c r="U58" s="16"/>
      <c r="V58" s="15"/>
      <c r="W58" s="15"/>
      <c r="X58" s="15"/>
      <c r="Y58" s="15"/>
      <c r="Z58" s="15"/>
      <c r="AA58" s="15"/>
      <c r="AB58" s="20"/>
      <c r="AC58" s="15"/>
      <c r="AD58" s="15"/>
      <c r="AE58" s="15"/>
      <c r="AF58" s="15"/>
      <c r="AG58" s="15"/>
    </row>
    <row r="59" spans="1:33">
      <c r="A59" s="15">
        <f t="shared" si="3"/>
        <v>55</v>
      </c>
      <c r="B59" s="14">
        <f t="shared" si="4"/>
        <v>43903</v>
      </c>
      <c r="C59" s="58">
        <f t="shared" si="2"/>
        <v>100</v>
      </c>
      <c r="D59" s="15" t="s">
        <v>9</v>
      </c>
      <c r="E59" s="15"/>
      <c r="F59" s="32">
        <v>0</v>
      </c>
      <c r="G59" s="15" t="s">
        <v>5</v>
      </c>
      <c r="H59" s="58">
        <f t="shared" si="0"/>
        <v>0</v>
      </c>
      <c r="I59" s="19"/>
      <c r="J59" s="58">
        <f>SUM(H$5:H59)+SUM(M$5:M59)-SUM(N$5:N58)</f>
        <v>80</v>
      </c>
      <c r="K59" s="19"/>
      <c r="L59" s="31"/>
      <c r="M59" s="31"/>
      <c r="N59" s="39"/>
      <c r="O59" s="31"/>
      <c r="P59" s="20"/>
      <c r="Q59" s="15"/>
      <c r="R59" s="16"/>
      <c r="S59" s="15"/>
      <c r="T59" s="18"/>
      <c r="U59" s="16"/>
      <c r="V59" s="15"/>
      <c r="W59" s="15"/>
      <c r="X59" s="15"/>
      <c r="Y59" s="15"/>
      <c r="Z59" s="15"/>
      <c r="AA59" s="15"/>
      <c r="AB59" s="20"/>
      <c r="AC59" s="15"/>
      <c r="AD59" s="15"/>
      <c r="AE59" s="15"/>
      <c r="AF59" s="15"/>
      <c r="AG59" s="15"/>
    </row>
    <row r="60" spans="1:33">
      <c r="A60" s="15">
        <f t="shared" si="3"/>
        <v>56</v>
      </c>
      <c r="B60" s="14">
        <f t="shared" si="4"/>
        <v>43904</v>
      </c>
      <c r="C60" s="58">
        <f t="shared" si="2"/>
        <v>100</v>
      </c>
      <c r="D60" s="15" t="s">
        <v>9</v>
      </c>
      <c r="E60" s="15"/>
      <c r="F60" s="32">
        <v>0</v>
      </c>
      <c r="G60" s="15" t="s">
        <v>5</v>
      </c>
      <c r="H60" s="58">
        <f t="shared" si="0"/>
        <v>0</v>
      </c>
      <c r="I60" s="19"/>
      <c r="J60" s="58">
        <f>SUM(H$5:H60)+SUM(M$5:M60)-SUM(N$5:N59)</f>
        <v>80</v>
      </c>
      <c r="K60" s="19"/>
      <c r="L60" s="31"/>
      <c r="M60" s="31"/>
      <c r="N60" s="39"/>
      <c r="O60" s="31"/>
      <c r="P60" s="15"/>
      <c r="Q60" s="15"/>
      <c r="R60" s="16"/>
      <c r="S60" s="15"/>
      <c r="T60" s="18"/>
      <c r="U60" s="16"/>
      <c r="V60" s="15"/>
      <c r="W60" s="15"/>
      <c r="X60" s="15"/>
      <c r="Y60" s="15"/>
      <c r="Z60" s="15"/>
      <c r="AA60" s="15"/>
      <c r="AB60" s="20"/>
      <c r="AC60" s="15"/>
      <c r="AD60" s="15"/>
      <c r="AE60" s="15"/>
      <c r="AF60" s="15"/>
      <c r="AG60" s="15"/>
    </row>
    <row r="61" spans="1:33">
      <c r="A61" s="15">
        <f t="shared" si="3"/>
        <v>57</v>
      </c>
      <c r="B61" s="14">
        <f t="shared" si="4"/>
        <v>43905</v>
      </c>
      <c r="C61" s="58">
        <f t="shared" si="2"/>
        <v>100</v>
      </c>
      <c r="D61" s="15" t="s">
        <v>9</v>
      </c>
      <c r="E61" s="15"/>
      <c r="F61" s="32">
        <v>0.02</v>
      </c>
      <c r="G61" s="15" t="s">
        <v>5</v>
      </c>
      <c r="H61" s="58">
        <f t="shared" si="0"/>
        <v>2</v>
      </c>
      <c r="I61" s="19"/>
      <c r="J61" s="58">
        <f>SUM(H$5:H61)+SUM(M$5:M61)-SUM(N$5:N60)</f>
        <v>82</v>
      </c>
      <c r="K61" s="19"/>
      <c r="L61" s="31"/>
      <c r="M61" s="31"/>
      <c r="N61" s="39"/>
      <c r="O61" s="31"/>
      <c r="P61" s="15"/>
      <c r="Q61" s="15"/>
      <c r="R61" s="16"/>
      <c r="S61" s="15"/>
      <c r="T61" s="18"/>
      <c r="U61" s="16"/>
      <c r="V61" s="15"/>
      <c r="W61" s="15"/>
      <c r="X61" s="15"/>
      <c r="Y61" s="15"/>
      <c r="Z61" s="15"/>
      <c r="AA61" s="15"/>
      <c r="AB61" s="20"/>
      <c r="AC61" s="15"/>
      <c r="AD61" s="15"/>
      <c r="AE61" s="15"/>
      <c r="AF61" s="15"/>
      <c r="AG61" s="15"/>
    </row>
    <row r="62" spans="1:33">
      <c r="A62" s="15">
        <f t="shared" si="3"/>
        <v>58</v>
      </c>
      <c r="B62" s="14">
        <f t="shared" si="4"/>
        <v>43906</v>
      </c>
      <c r="C62" s="58">
        <f t="shared" si="2"/>
        <v>100</v>
      </c>
      <c r="D62" s="15" t="s">
        <v>9</v>
      </c>
      <c r="E62" s="15"/>
      <c r="F62" s="32">
        <v>0.02</v>
      </c>
      <c r="G62" s="15" t="s">
        <v>5</v>
      </c>
      <c r="H62" s="58">
        <f t="shared" si="0"/>
        <v>2</v>
      </c>
      <c r="I62" s="19"/>
      <c r="J62" s="58">
        <f>SUM(H$5:H62)+SUM(M$5:M62)-SUM(N$5:N61)</f>
        <v>84</v>
      </c>
      <c r="K62" s="19"/>
      <c r="L62" s="31"/>
      <c r="M62" s="31"/>
      <c r="N62" s="39"/>
      <c r="O62" s="31"/>
      <c r="P62" s="15"/>
      <c r="Q62" s="15"/>
      <c r="R62" s="16"/>
      <c r="S62" s="15"/>
      <c r="T62" s="18"/>
      <c r="U62" s="16"/>
      <c r="V62" s="15"/>
      <c r="W62" s="15"/>
      <c r="X62" s="15"/>
      <c r="Y62" s="15"/>
      <c r="Z62" s="15"/>
      <c r="AA62" s="15"/>
      <c r="AB62" s="20"/>
      <c r="AC62" s="15"/>
      <c r="AD62" s="15"/>
      <c r="AE62" s="15"/>
      <c r="AF62" s="15"/>
      <c r="AG62" s="15"/>
    </row>
    <row r="63" spans="1:33" ht="17">
      <c r="A63" s="46">
        <f t="shared" si="3"/>
        <v>59</v>
      </c>
      <c r="B63" s="14">
        <f t="shared" si="4"/>
        <v>43907</v>
      </c>
      <c r="C63" s="61">
        <f t="shared" si="2"/>
        <v>100</v>
      </c>
      <c r="D63" s="46" t="s">
        <v>9</v>
      </c>
      <c r="E63" s="46"/>
      <c r="F63" s="32">
        <v>0.02</v>
      </c>
      <c r="G63" s="46" t="s">
        <v>5</v>
      </c>
      <c r="H63" s="61">
        <f t="shared" si="0"/>
        <v>2</v>
      </c>
      <c r="I63" s="48"/>
      <c r="J63" s="61">
        <f>SUM(H$5:H63)+SUM(M$5:M63)-SUM(N$5:N62)</f>
        <v>86</v>
      </c>
      <c r="K63" s="48"/>
      <c r="L63" s="47"/>
      <c r="M63" s="47"/>
      <c r="N63" s="49"/>
      <c r="O63" s="47"/>
      <c r="P63" s="15"/>
      <c r="Q63" s="15"/>
      <c r="R63" s="16"/>
      <c r="S63" s="15"/>
      <c r="T63" s="18"/>
      <c r="U63" s="50"/>
      <c r="V63" s="15"/>
      <c r="W63" s="15"/>
      <c r="X63" s="15"/>
      <c r="Y63" s="15"/>
      <c r="Z63" s="15"/>
      <c r="AA63" s="15"/>
      <c r="AB63" s="20"/>
      <c r="AC63" s="15"/>
      <c r="AD63" s="15"/>
      <c r="AE63" s="15"/>
      <c r="AF63" s="15"/>
      <c r="AG63" s="15"/>
    </row>
    <row r="64" spans="1:33" ht="17">
      <c r="A64" s="29">
        <f t="shared" si="3"/>
        <v>60</v>
      </c>
      <c r="B64" s="41">
        <f t="shared" si="4"/>
        <v>43908</v>
      </c>
      <c r="C64" s="60">
        <f t="shared" si="2"/>
        <v>100</v>
      </c>
      <c r="D64" s="29" t="s">
        <v>9</v>
      </c>
      <c r="E64" s="29"/>
      <c r="F64" s="43">
        <v>0.02</v>
      </c>
      <c r="G64" s="29" t="s">
        <v>5</v>
      </c>
      <c r="H64" s="60">
        <f t="shared" si="0"/>
        <v>2</v>
      </c>
      <c r="I64" s="44"/>
      <c r="J64" s="60">
        <f>SUM(H$5:H64)+SUM(M$5:M64)-SUM(N$5:N63)</f>
        <v>88</v>
      </c>
      <c r="K64" s="44"/>
      <c r="L64" s="42"/>
      <c r="M64" s="42"/>
      <c r="N64" s="45"/>
      <c r="O64" s="42"/>
      <c r="P64" s="15"/>
      <c r="Q64" s="15"/>
      <c r="R64" s="16"/>
      <c r="S64" s="15"/>
      <c r="T64" s="18"/>
      <c r="U64" s="50"/>
      <c r="V64" s="15"/>
      <c r="W64" s="15"/>
      <c r="X64" s="15"/>
      <c r="Y64" s="15"/>
      <c r="Z64" s="15"/>
      <c r="AA64" s="15"/>
      <c r="AB64" s="20"/>
      <c r="AC64" s="15"/>
      <c r="AD64" s="15"/>
      <c r="AE64" s="15"/>
      <c r="AF64" s="15"/>
      <c r="AG64" s="15"/>
    </row>
    <row r="65" spans="1:33" ht="17">
      <c r="A65" s="15">
        <f t="shared" si="3"/>
        <v>61</v>
      </c>
      <c r="B65" s="14">
        <f t="shared" si="4"/>
        <v>43909</v>
      </c>
      <c r="C65" s="58">
        <f t="shared" si="2"/>
        <v>100</v>
      </c>
      <c r="D65" s="15" t="s">
        <v>9</v>
      </c>
      <c r="E65" s="15"/>
      <c r="F65" s="32">
        <v>0.02</v>
      </c>
      <c r="G65" s="15" t="s">
        <v>5</v>
      </c>
      <c r="H65" s="58">
        <f t="shared" si="0"/>
        <v>2</v>
      </c>
      <c r="I65" s="19"/>
      <c r="J65" s="58">
        <f>SUM(H$5:H65)+SUM(M$5:M65)-SUM(N$5:N64)</f>
        <v>90</v>
      </c>
      <c r="K65" s="19"/>
      <c r="L65" s="31"/>
      <c r="M65" s="31"/>
      <c r="N65" s="51"/>
      <c r="O65" s="31"/>
      <c r="P65" s="15"/>
      <c r="Q65" s="15"/>
      <c r="R65" s="15"/>
      <c r="S65" s="15"/>
      <c r="T65" s="18"/>
      <c r="U65" s="50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7">
      <c r="A66" s="15">
        <f t="shared" si="3"/>
        <v>62</v>
      </c>
      <c r="B66" s="14">
        <f t="shared" si="4"/>
        <v>43910</v>
      </c>
      <c r="C66" s="58">
        <f t="shared" si="2"/>
        <v>100</v>
      </c>
      <c r="D66" s="15" t="s">
        <v>9</v>
      </c>
      <c r="E66" s="15"/>
      <c r="F66" s="32">
        <v>0</v>
      </c>
      <c r="G66" s="15" t="s">
        <v>5</v>
      </c>
      <c r="H66" s="58">
        <f t="shared" si="0"/>
        <v>0</v>
      </c>
      <c r="I66" s="19"/>
      <c r="J66" s="58">
        <f>SUM(H$5:H66)+SUM(M$5:M66)-SUM(N$5:N65)</f>
        <v>90</v>
      </c>
      <c r="K66" s="19"/>
      <c r="L66" s="31"/>
      <c r="M66" s="31"/>
      <c r="N66" s="51"/>
      <c r="O66" s="31"/>
      <c r="P66" s="15"/>
      <c r="Q66" s="15"/>
      <c r="R66" s="15"/>
      <c r="S66" s="15"/>
      <c r="T66" s="18"/>
      <c r="U66" s="50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7">
      <c r="A67" s="15">
        <f t="shared" si="3"/>
        <v>63</v>
      </c>
      <c r="B67" s="14">
        <f t="shared" si="4"/>
        <v>43911</v>
      </c>
      <c r="C67" s="58">
        <f t="shared" si="2"/>
        <v>100</v>
      </c>
      <c r="D67" s="15" t="s">
        <v>9</v>
      </c>
      <c r="E67" s="15"/>
      <c r="F67" s="32">
        <v>0</v>
      </c>
      <c r="G67" s="15" t="s">
        <v>5</v>
      </c>
      <c r="H67" s="58">
        <f t="shared" si="0"/>
        <v>0</v>
      </c>
      <c r="I67" s="19"/>
      <c r="J67" s="58">
        <f>SUM(H$5:H67)+SUM(M$5:M67)-SUM(N$5:N66)</f>
        <v>90</v>
      </c>
      <c r="K67" s="19"/>
      <c r="L67" s="31"/>
      <c r="M67" s="31"/>
      <c r="N67" s="51"/>
      <c r="O67" s="31"/>
      <c r="P67" s="15"/>
      <c r="Q67" s="15"/>
      <c r="R67" s="34"/>
      <c r="S67" s="34"/>
      <c r="T67" s="34"/>
      <c r="U67" s="52"/>
      <c r="V67" s="34"/>
      <c r="W67" s="34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>
        <f t="shared" si="3"/>
        <v>64</v>
      </c>
      <c r="B68" s="14">
        <f t="shared" si="4"/>
        <v>43912</v>
      </c>
      <c r="C68" s="58">
        <f t="shared" si="2"/>
        <v>100</v>
      </c>
      <c r="D68" s="15" t="s">
        <v>9</v>
      </c>
      <c r="E68" s="15"/>
      <c r="F68" s="32">
        <v>0.02</v>
      </c>
      <c r="G68" s="15" t="s">
        <v>5</v>
      </c>
      <c r="H68" s="58">
        <f t="shared" si="0"/>
        <v>2</v>
      </c>
      <c r="I68" s="19"/>
      <c r="J68" s="58">
        <f>SUM(H$5:H68)+SUM(M$5:M68)-SUM(N$5:N67)</f>
        <v>92</v>
      </c>
      <c r="K68" s="19"/>
      <c r="L68" s="31"/>
      <c r="M68" s="31"/>
      <c r="N68" s="51"/>
      <c r="O68" s="31"/>
      <c r="P68" s="15"/>
      <c r="Q68" s="15"/>
      <c r="R68" s="35"/>
      <c r="S68" s="35"/>
      <c r="T68" s="36"/>
      <c r="U68" s="37"/>
      <c r="V68" s="34"/>
      <c r="W68" s="34"/>
      <c r="Y68" s="15"/>
      <c r="Z68" s="15"/>
      <c r="AA68" s="15"/>
      <c r="AB68" s="15"/>
      <c r="AC68" s="15"/>
      <c r="AD68" s="15"/>
      <c r="AE68" s="16"/>
      <c r="AF68" s="15"/>
      <c r="AG68" s="15"/>
    </row>
    <row r="69" spans="1:33" ht="17">
      <c r="A69" s="15">
        <f t="shared" si="3"/>
        <v>65</v>
      </c>
      <c r="B69" s="14">
        <f t="shared" si="4"/>
        <v>43913</v>
      </c>
      <c r="C69" s="58">
        <f t="shared" si="2"/>
        <v>100</v>
      </c>
      <c r="D69" s="15" t="s">
        <v>9</v>
      </c>
      <c r="E69" s="15"/>
      <c r="F69" s="32">
        <v>0.02</v>
      </c>
      <c r="G69" s="15" t="s">
        <v>5</v>
      </c>
      <c r="H69" s="58">
        <f t="shared" si="0"/>
        <v>2</v>
      </c>
      <c r="I69" s="19"/>
      <c r="J69" s="58">
        <f>SUM(H$5:H69)+SUM(M$5:M69)-SUM(N$5:N68)</f>
        <v>94</v>
      </c>
      <c r="K69" s="19"/>
      <c r="L69" s="31"/>
      <c r="M69" s="31"/>
      <c r="N69" s="51"/>
      <c r="O69" s="31"/>
      <c r="P69" s="15"/>
      <c r="Q69" s="15"/>
      <c r="R69" s="15"/>
      <c r="S69" s="15"/>
      <c r="T69" s="15"/>
      <c r="U69" s="50"/>
      <c r="V69" s="15"/>
      <c r="W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7">
      <c r="A70" s="15">
        <f t="shared" si="3"/>
        <v>66</v>
      </c>
      <c r="B70" s="14">
        <f t="shared" si="4"/>
        <v>43914</v>
      </c>
      <c r="C70" s="58">
        <f t="shared" si="2"/>
        <v>100</v>
      </c>
      <c r="D70" s="15" t="s">
        <v>9</v>
      </c>
      <c r="E70" s="15"/>
      <c r="F70" s="32">
        <v>0.02</v>
      </c>
      <c r="G70" s="15" t="s">
        <v>5</v>
      </c>
      <c r="H70" s="58">
        <f t="shared" ref="H70:H107" si="5">(C70*F70)</f>
        <v>2</v>
      </c>
      <c r="I70" s="19"/>
      <c r="J70" s="58">
        <f>SUM(H$5:H70)+SUM(M$5:M70)-SUM(N$5:N69)</f>
        <v>96</v>
      </c>
      <c r="K70" s="19"/>
      <c r="L70" s="31"/>
      <c r="M70" s="31"/>
      <c r="N70" s="51"/>
      <c r="O70" s="31"/>
      <c r="P70" s="15"/>
      <c r="Q70" s="15"/>
      <c r="R70" s="15"/>
      <c r="S70" s="15"/>
      <c r="T70" s="15"/>
      <c r="U70" s="50"/>
      <c r="V70" s="15"/>
      <c r="W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7">
      <c r="A71" s="15">
        <f t="shared" si="3"/>
        <v>67</v>
      </c>
      <c r="B71" s="14">
        <f t="shared" si="4"/>
        <v>43915</v>
      </c>
      <c r="C71" s="58">
        <f t="shared" si="2"/>
        <v>100</v>
      </c>
      <c r="D71" s="15" t="s">
        <v>9</v>
      </c>
      <c r="E71" s="15"/>
      <c r="F71" s="32">
        <v>0.02</v>
      </c>
      <c r="G71" s="15" t="s">
        <v>5</v>
      </c>
      <c r="H71" s="58">
        <f t="shared" si="5"/>
        <v>2</v>
      </c>
      <c r="I71" s="19"/>
      <c r="J71" s="58">
        <f>SUM(H$5:H71)+SUM(M$5:M71)-SUM(N$5:N70)</f>
        <v>98</v>
      </c>
      <c r="K71" s="19"/>
      <c r="L71" s="31"/>
      <c r="M71" s="31"/>
      <c r="N71" s="51"/>
      <c r="O71" s="31"/>
      <c r="P71" s="15"/>
      <c r="Q71" s="15"/>
      <c r="R71" s="15"/>
      <c r="S71" s="15"/>
      <c r="T71" s="50"/>
      <c r="U71" s="50"/>
      <c r="V71" s="15"/>
      <c r="W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7">
      <c r="A72" s="15">
        <f t="shared" si="3"/>
        <v>68</v>
      </c>
      <c r="B72" s="14">
        <f t="shared" si="4"/>
        <v>43916</v>
      </c>
      <c r="C72" s="58">
        <f t="shared" ref="C72:C114" si="6">C71+L71</f>
        <v>100</v>
      </c>
      <c r="D72" s="15" t="s">
        <v>9</v>
      </c>
      <c r="E72" s="15"/>
      <c r="F72" s="32">
        <v>0.02</v>
      </c>
      <c r="G72" s="15" t="s">
        <v>5</v>
      </c>
      <c r="H72" s="58">
        <f t="shared" si="5"/>
        <v>2</v>
      </c>
      <c r="I72" s="19"/>
      <c r="J72" s="58">
        <f>SUM(H$5:H72)+SUM(M$5:M72)-SUM(N$5:N71)</f>
        <v>100</v>
      </c>
      <c r="K72" s="19"/>
      <c r="L72" s="31"/>
      <c r="M72" s="31"/>
      <c r="N72" s="51"/>
      <c r="O72" s="31"/>
      <c r="P72" s="34"/>
      <c r="Q72" s="15"/>
      <c r="R72" s="15"/>
      <c r="S72" s="15"/>
      <c r="T72" s="50"/>
      <c r="U72" s="50"/>
      <c r="V72" s="15"/>
      <c r="W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>
        <f t="shared" ref="A73:A136" si="7">+A72+1</f>
        <v>69</v>
      </c>
      <c r="B73" s="14">
        <f t="shared" ref="B73:B136" si="8">+B72+1</f>
        <v>43917</v>
      </c>
      <c r="C73" s="58">
        <f t="shared" si="6"/>
        <v>100</v>
      </c>
      <c r="D73" s="15" t="s">
        <v>9</v>
      </c>
      <c r="E73" s="15"/>
      <c r="F73" s="32">
        <v>0</v>
      </c>
      <c r="G73" s="15" t="s">
        <v>5</v>
      </c>
      <c r="H73" s="58">
        <f t="shared" si="5"/>
        <v>0</v>
      </c>
      <c r="I73" s="19"/>
      <c r="J73" s="58">
        <f>SUM(H$5:H73)+SUM(M$5:M73)-SUM(N$5:N72)</f>
        <v>100</v>
      </c>
      <c r="K73" s="19"/>
      <c r="L73" s="31"/>
      <c r="M73" s="31"/>
      <c r="N73" s="31"/>
      <c r="O73" s="31"/>
      <c r="P73" s="53"/>
      <c r="Q73" s="15"/>
      <c r="R73" s="35"/>
      <c r="S73" s="35"/>
      <c r="T73" s="36"/>
      <c r="U73" s="37"/>
      <c r="V73" s="34"/>
      <c r="W73" s="34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7">
      <c r="A74" s="15">
        <f t="shared" si="7"/>
        <v>70</v>
      </c>
      <c r="B74" s="14">
        <f t="shared" si="8"/>
        <v>43918</v>
      </c>
      <c r="C74" s="58">
        <f t="shared" si="6"/>
        <v>100</v>
      </c>
      <c r="D74" s="15" t="s">
        <v>9</v>
      </c>
      <c r="E74" s="15"/>
      <c r="F74" s="32">
        <v>0</v>
      </c>
      <c r="G74" s="15" t="s">
        <v>5</v>
      </c>
      <c r="H74" s="58">
        <f t="shared" si="5"/>
        <v>0</v>
      </c>
      <c r="I74" s="19"/>
      <c r="J74" s="58">
        <f>SUM(H$5:H74)+SUM(M$5:M74)-SUM(N$5:N73)</f>
        <v>100</v>
      </c>
      <c r="K74" s="19"/>
      <c r="L74" s="31"/>
      <c r="M74" s="31"/>
      <c r="N74" s="51"/>
      <c r="O74" s="31"/>
      <c r="P74" s="35"/>
      <c r="Q74" s="15"/>
      <c r="R74" s="15"/>
      <c r="S74" s="15"/>
      <c r="T74" s="50"/>
      <c r="U74" s="15"/>
      <c r="V74" s="15"/>
      <c r="W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7">
      <c r="A75" s="15">
        <f t="shared" si="7"/>
        <v>71</v>
      </c>
      <c r="B75" s="14">
        <f t="shared" si="8"/>
        <v>43919</v>
      </c>
      <c r="C75" s="58">
        <f t="shared" si="6"/>
        <v>100</v>
      </c>
      <c r="D75" s="15" t="s">
        <v>9</v>
      </c>
      <c r="E75" s="15"/>
      <c r="F75" s="32">
        <v>0.02</v>
      </c>
      <c r="G75" s="15" t="s">
        <v>5</v>
      </c>
      <c r="H75" s="58">
        <f t="shared" si="5"/>
        <v>2</v>
      </c>
      <c r="I75" s="19"/>
      <c r="J75" s="58">
        <f>SUM(H$5:H75)+SUM(M$5:M75)-SUM(N$5:N74)</f>
        <v>102</v>
      </c>
      <c r="K75" s="19"/>
      <c r="L75" s="54"/>
      <c r="M75" s="31"/>
      <c r="N75" s="51"/>
      <c r="O75" s="31"/>
      <c r="P75" s="15"/>
      <c r="Q75" s="15"/>
      <c r="R75" s="15"/>
      <c r="S75" s="15"/>
      <c r="T75" s="50"/>
      <c r="U75" s="15"/>
      <c r="V75" s="15"/>
      <c r="W75" s="15"/>
      <c r="Y75" s="15"/>
      <c r="Z75" s="15"/>
      <c r="AA75" s="15"/>
      <c r="AB75" s="15"/>
      <c r="AC75" s="15"/>
      <c r="AD75" s="15"/>
      <c r="AE75" s="16"/>
      <c r="AF75" s="15"/>
      <c r="AG75" s="15"/>
    </row>
    <row r="76" spans="1:33" ht="17">
      <c r="A76" s="15">
        <f t="shared" si="7"/>
        <v>72</v>
      </c>
      <c r="B76" s="14">
        <f t="shared" si="8"/>
        <v>43920</v>
      </c>
      <c r="C76" s="58">
        <f t="shared" si="6"/>
        <v>100</v>
      </c>
      <c r="D76" s="15" t="s">
        <v>9</v>
      </c>
      <c r="E76" s="15"/>
      <c r="F76" s="32">
        <v>0.02</v>
      </c>
      <c r="G76" s="15" t="s">
        <v>5</v>
      </c>
      <c r="H76" s="58">
        <f t="shared" si="5"/>
        <v>2</v>
      </c>
      <c r="I76" s="19"/>
      <c r="J76" s="58">
        <f>SUM(H$5:H76)+SUM(M$5:M76)-SUM(N$5:N75)</f>
        <v>104</v>
      </c>
      <c r="K76" s="19"/>
      <c r="L76" s="31"/>
      <c r="M76" s="31"/>
      <c r="N76" s="51"/>
      <c r="O76" s="31"/>
      <c r="P76" s="15"/>
      <c r="Q76" s="15"/>
      <c r="R76" s="15"/>
      <c r="S76" s="25"/>
      <c r="T76" s="50"/>
      <c r="U76" s="15"/>
      <c r="V76" s="15"/>
      <c r="W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7">
      <c r="A77" s="15">
        <f t="shared" si="7"/>
        <v>73</v>
      </c>
      <c r="B77" s="14">
        <f t="shared" si="8"/>
        <v>43921</v>
      </c>
      <c r="C77" s="58">
        <f t="shared" si="6"/>
        <v>100</v>
      </c>
      <c r="D77" s="15" t="s">
        <v>9</v>
      </c>
      <c r="E77" s="15"/>
      <c r="F77" s="32">
        <v>0.02</v>
      </c>
      <c r="G77" s="15" t="s">
        <v>5</v>
      </c>
      <c r="H77" s="58">
        <f t="shared" si="5"/>
        <v>2</v>
      </c>
      <c r="I77" s="19"/>
      <c r="J77" s="58">
        <f>SUM(H$5:H77)+SUM(M$5:M77)-SUM(N$5:N76)</f>
        <v>106</v>
      </c>
      <c r="K77" s="19"/>
      <c r="L77" s="54"/>
      <c r="M77" s="31"/>
      <c r="N77" s="51"/>
      <c r="O77" s="31"/>
      <c r="P77" s="15"/>
      <c r="Q77" s="15"/>
      <c r="R77" s="15"/>
      <c r="S77" s="15"/>
      <c r="T77" s="50"/>
      <c r="U77" s="15"/>
      <c r="V77" s="15"/>
      <c r="W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7">
      <c r="A78" s="15">
        <f t="shared" si="7"/>
        <v>74</v>
      </c>
      <c r="B78" s="14">
        <f t="shared" si="8"/>
        <v>43922</v>
      </c>
      <c r="C78" s="58">
        <f t="shared" si="6"/>
        <v>100</v>
      </c>
      <c r="D78" s="15" t="s">
        <v>9</v>
      </c>
      <c r="E78" s="15"/>
      <c r="F78" s="32">
        <v>0.02</v>
      </c>
      <c r="G78" s="15" t="s">
        <v>5</v>
      </c>
      <c r="H78" s="58">
        <f t="shared" si="5"/>
        <v>2</v>
      </c>
      <c r="I78" s="19"/>
      <c r="J78" s="58">
        <f>SUM(H$5:H78)+SUM(M$5:M78)-SUM(N$5:N77)</f>
        <v>108</v>
      </c>
      <c r="K78" s="19"/>
      <c r="L78" s="54"/>
      <c r="M78" s="31"/>
      <c r="N78" s="51"/>
      <c r="O78" s="31"/>
      <c r="P78" s="15"/>
      <c r="Q78" s="15"/>
      <c r="R78" s="15"/>
      <c r="S78" s="15"/>
      <c r="T78" s="50"/>
      <c r="U78" s="15"/>
      <c r="V78" s="15"/>
      <c r="W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>
      <c r="A79" s="15">
        <f t="shared" si="7"/>
        <v>75</v>
      </c>
      <c r="B79" s="14">
        <f t="shared" si="8"/>
        <v>43923</v>
      </c>
      <c r="C79" s="58">
        <f t="shared" si="6"/>
        <v>100</v>
      </c>
      <c r="D79" s="15" t="s">
        <v>9</v>
      </c>
      <c r="E79" s="15"/>
      <c r="F79" s="32">
        <v>0.02</v>
      </c>
      <c r="G79" s="15" t="s">
        <v>5</v>
      </c>
      <c r="H79" s="58">
        <f t="shared" si="5"/>
        <v>2</v>
      </c>
      <c r="I79" s="19"/>
      <c r="J79" s="58">
        <f>SUM(H$5:H79)+SUM(M$5:M79)-SUM(N$5:N78)</f>
        <v>110</v>
      </c>
      <c r="K79" s="19"/>
      <c r="L79" s="31"/>
      <c r="M79" s="31"/>
      <c r="N79" s="51"/>
      <c r="O79" s="31"/>
      <c r="P79" s="34"/>
      <c r="Q79" s="15"/>
      <c r="R79" s="15"/>
      <c r="S79" s="25"/>
      <c r="T79" s="15"/>
      <c r="U79" s="15"/>
      <c r="V79" s="15"/>
      <c r="W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>
      <c r="A80" s="15">
        <f t="shared" si="7"/>
        <v>76</v>
      </c>
      <c r="B80" s="14">
        <f t="shared" si="8"/>
        <v>43924</v>
      </c>
      <c r="C80" s="58">
        <f t="shared" si="6"/>
        <v>100</v>
      </c>
      <c r="D80" s="15" t="s">
        <v>9</v>
      </c>
      <c r="E80" s="15"/>
      <c r="F80" s="32">
        <v>0</v>
      </c>
      <c r="G80" s="15" t="s">
        <v>5</v>
      </c>
      <c r="H80" s="58">
        <f t="shared" si="5"/>
        <v>0</v>
      </c>
      <c r="I80" s="19"/>
      <c r="J80" s="58">
        <f>SUM(H$5:H80)+SUM(M$5:M80)-SUM(N$5:N79)</f>
        <v>110</v>
      </c>
      <c r="K80" s="19"/>
      <c r="L80" s="31"/>
      <c r="M80" s="31"/>
      <c r="N80" s="31"/>
      <c r="O80" s="31"/>
      <c r="P80" s="53"/>
      <c r="Q80" s="15"/>
      <c r="R80" s="35"/>
      <c r="S80" s="35"/>
      <c r="T80" s="36"/>
      <c r="U80" s="37"/>
      <c r="V80" s="34"/>
      <c r="W80" s="34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>
      <c r="A81" s="15">
        <f t="shared" si="7"/>
        <v>77</v>
      </c>
      <c r="B81" s="14">
        <f t="shared" si="8"/>
        <v>43925</v>
      </c>
      <c r="C81" s="58">
        <f t="shared" si="6"/>
        <v>100</v>
      </c>
      <c r="D81" s="15" t="s">
        <v>9</v>
      </c>
      <c r="E81" s="15"/>
      <c r="F81" s="32">
        <v>0</v>
      </c>
      <c r="G81" s="15" t="s">
        <v>5</v>
      </c>
      <c r="H81" s="58">
        <f t="shared" si="5"/>
        <v>0</v>
      </c>
      <c r="I81" s="19"/>
      <c r="J81" s="58">
        <f>SUM(H$5:H81)+SUM(M$5:M81)-SUM(N$5:N80)</f>
        <v>110</v>
      </c>
      <c r="K81" s="19"/>
      <c r="L81" s="31"/>
      <c r="M81" s="31"/>
      <c r="N81" s="51"/>
      <c r="O81" s="31"/>
      <c r="P81" s="35"/>
      <c r="Q81" s="15"/>
      <c r="R81" s="15"/>
      <c r="S81" s="25"/>
      <c r="T81" s="15"/>
      <c r="U81" s="15"/>
      <c r="V81" s="15"/>
      <c r="W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>
      <c r="A82" s="15">
        <f t="shared" si="7"/>
        <v>78</v>
      </c>
      <c r="B82" s="14">
        <f t="shared" si="8"/>
        <v>43926</v>
      </c>
      <c r="C82" s="58">
        <f t="shared" si="6"/>
        <v>100</v>
      </c>
      <c r="D82" s="15" t="s">
        <v>9</v>
      </c>
      <c r="E82" s="15"/>
      <c r="F82" s="32">
        <v>0.02</v>
      </c>
      <c r="G82" s="15" t="s">
        <v>5</v>
      </c>
      <c r="H82" s="58">
        <f t="shared" si="5"/>
        <v>2</v>
      </c>
      <c r="I82" s="19"/>
      <c r="J82" s="58">
        <f>SUM(H$5:H82)+SUM(M$5:M82)-SUM(N$5:N81)</f>
        <v>112</v>
      </c>
      <c r="K82" s="19"/>
      <c r="L82" s="31"/>
      <c r="M82" s="31"/>
      <c r="N82" s="51"/>
      <c r="O82" s="31"/>
      <c r="P82" s="15"/>
      <c r="Q82" s="15"/>
      <c r="R82" s="15"/>
      <c r="S82" s="25"/>
      <c r="T82" s="15"/>
      <c r="U82" s="15"/>
      <c r="V82" s="15"/>
      <c r="W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>
      <c r="A83" s="15">
        <f t="shared" si="7"/>
        <v>79</v>
      </c>
      <c r="B83" s="14">
        <f t="shared" si="8"/>
        <v>43927</v>
      </c>
      <c r="C83" s="58">
        <f t="shared" si="6"/>
        <v>100</v>
      </c>
      <c r="D83" s="15" t="s">
        <v>9</v>
      </c>
      <c r="E83" s="15"/>
      <c r="F83" s="32">
        <v>0.02</v>
      </c>
      <c r="G83" s="15" t="s">
        <v>5</v>
      </c>
      <c r="H83" s="58">
        <f t="shared" si="5"/>
        <v>2</v>
      </c>
      <c r="I83" s="19"/>
      <c r="J83" s="58">
        <f>SUM(H$5:H83)+SUM(M$5:M83)-SUM(N$5:N82)</f>
        <v>114</v>
      </c>
      <c r="K83" s="19"/>
      <c r="L83" s="31"/>
      <c r="M83" s="31"/>
      <c r="N83" s="51"/>
      <c r="O83" s="31"/>
      <c r="P83" s="15"/>
      <c r="Q83" s="15"/>
      <c r="R83" s="15"/>
      <c r="S83" s="25"/>
      <c r="T83" s="15"/>
      <c r="U83" s="15"/>
      <c r="V83" s="15"/>
      <c r="W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>
      <c r="A84" s="15">
        <f t="shared" si="7"/>
        <v>80</v>
      </c>
      <c r="B84" s="14">
        <f t="shared" si="8"/>
        <v>43928</v>
      </c>
      <c r="C84" s="58">
        <f t="shared" si="6"/>
        <v>100</v>
      </c>
      <c r="D84" s="15" t="s">
        <v>9</v>
      </c>
      <c r="E84" s="15"/>
      <c r="F84" s="32">
        <v>0.02</v>
      </c>
      <c r="G84" s="15" t="s">
        <v>5</v>
      </c>
      <c r="H84" s="58">
        <f t="shared" si="5"/>
        <v>2</v>
      </c>
      <c r="I84" s="19"/>
      <c r="J84" s="58">
        <f>SUM(H$5:H84)+SUM(M$5:M84)-SUM(N$5:N83)</f>
        <v>116</v>
      </c>
      <c r="K84" s="19"/>
      <c r="L84" s="31"/>
      <c r="M84" s="31"/>
      <c r="N84" s="51"/>
      <c r="O84" s="31"/>
      <c r="P84" s="15"/>
      <c r="Q84" s="15"/>
      <c r="R84" s="15"/>
      <c r="S84" s="25"/>
      <c r="T84" s="15"/>
      <c r="U84" s="15"/>
      <c r="V84" s="15"/>
      <c r="W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>
      <c r="A85" s="15">
        <f t="shared" si="7"/>
        <v>81</v>
      </c>
      <c r="B85" s="14">
        <f t="shared" si="8"/>
        <v>43929</v>
      </c>
      <c r="C85" s="58">
        <f t="shared" si="6"/>
        <v>100</v>
      </c>
      <c r="D85" s="15" t="s">
        <v>9</v>
      </c>
      <c r="E85" s="15"/>
      <c r="F85" s="32">
        <v>0.02</v>
      </c>
      <c r="G85" s="15" t="s">
        <v>5</v>
      </c>
      <c r="H85" s="58">
        <f t="shared" si="5"/>
        <v>2</v>
      </c>
      <c r="I85" s="19"/>
      <c r="J85" s="58">
        <f>SUM(H$5:H85)+SUM(M$5:M85)-SUM(N$5:N84)</f>
        <v>118</v>
      </c>
      <c r="K85" s="19"/>
      <c r="L85" s="31"/>
      <c r="M85" s="31"/>
      <c r="N85" s="51"/>
      <c r="O85" s="31"/>
      <c r="P85" s="15"/>
      <c r="Q85" s="15"/>
      <c r="R85" s="15"/>
      <c r="S85" s="25"/>
      <c r="T85" s="15"/>
      <c r="U85" s="15"/>
      <c r="V85" s="15"/>
      <c r="W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>
      <c r="A86" s="15">
        <f t="shared" si="7"/>
        <v>82</v>
      </c>
      <c r="B86" s="14">
        <f t="shared" si="8"/>
        <v>43930</v>
      </c>
      <c r="C86" s="58">
        <f t="shared" si="6"/>
        <v>100</v>
      </c>
      <c r="D86" s="15" t="s">
        <v>9</v>
      </c>
      <c r="E86" s="15"/>
      <c r="F86" s="32">
        <v>0.02</v>
      </c>
      <c r="G86" s="15" t="s">
        <v>5</v>
      </c>
      <c r="H86" s="58">
        <f t="shared" si="5"/>
        <v>2</v>
      </c>
      <c r="I86" s="19"/>
      <c r="J86" s="58">
        <f>SUM(H$5:H86)+SUM(M$5:M86)-SUM(N$5:N85)</f>
        <v>120</v>
      </c>
      <c r="K86" s="19"/>
      <c r="L86" s="31"/>
      <c r="M86" s="31"/>
      <c r="N86" s="51"/>
      <c r="O86" s="31"/>
      <c r="P86" s="34"/>
      <c r="Q86" s="15"/>
      <c r="R86" s="15"/>
      <c r="S86" s="25"/>
      <c r="T86" s="15"/>
      <c r="U86" s="15"/>
      <c r="V86" s="15"/>
      <c r="W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>
      <c r="A87" s="15">
        <f t="shared" si="7"/>
        <v>83</v>
      </c>
      <c r="B87" s="14">
        <f t="shared" si="8"/>
        <v>43931</v>
      </c>
      <c r="C87" s="58">
        <f t="shared" si="6"/>
        <v>100</v>
      </c>
      <c r="D87" s="15" t="s">
        <v>9</v>
      </c>
      <c r="E87" s="15"/>
      <c r="F87" s="32">
        <v>0</v>
      </c>
      <c r="G87" s="15" t="s">
        <v>5</v>
      </c>
      <c r="H87" s="58">
        <f t="shared" si="5"/>
        <v>0</v>
      </c>
      <c r="I87" s="19"/>
      <c r="J87" s="58">
        <f>SUM(H$5:H87)+SUM(M$5:M87)-SUM(N$5:N86)</f>
        <v>120</v>
      </c>
      <c r="K87" s="19"/>
      <c r="L87" s="31"/>
      <c r="M87" s="31"/>
      <c r="N87" s="40"/>
      <c r="O87" s="31"/>
      <c r="P87" s="53"/>
      <c r="Q87" s="15"/>
      <c r="R87" s="35"/>
      <c r="S87" s="35"/>
      <c r="T87" s="36"/>
      <c r="U87" s="37"/>
      <c r="V87" s="34"/>
      <c r="W87" s="34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>
      <c r="A88" s="15">
        <f t="shared" si="7"/>
        <v>84</v>
      </c>
      <c r="B88" s="14">
        <f t="shared" si="8"/>
        <v>43932</v>
      </c>
      <c r="C88" s="58">
        <f t="shared" si="6"/>
        <v>100</v>
      </c>
      <c r="D88" s="15" t="s">
        <v>9</v>
      </c>
      <c r="E88" s="15"/>
      <c r="F88" s="32">
        <v>0</v>
      </c>
      <c r="G88" s="15" t="s">
        <v>5</v>
      </c>
      <c r="H88" s="58">
        <f t="shared" si="5"/>
        <v>0</v>
      </c>
      <c r="I88" s="19"/>
      <c r="J88" s="58">
        <f>SUM(H$5:H88)+SUM(M$5:M88)-SUM(N$5:N87)</f>
        <v>120</v>
      </c>
      <c r="K88" s="19"/>
      <c r="L88" s="31"/>
      <c r="M88" s="31"/>
      <c r="N88" s="51"/>
      <c r="O88" s="31"/>
      <c r="P88" s="35"/>
      <c r="Q88" s="15"/>
      <c r="R88" s="15"/>
      <c r="S88" s="25"/>
      <c r="T88" s="15"/>
      <c r="U88" s="15"/>
      <c r="V88" s="15"/>
      <c r="W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>
      <c r="A89" s="15">
        <f t="shared" si="7"/>
        <v>85</v>
      </c>
      <c r="B89" s="14">
        <f t="shared" si="8"/>
        <v>43933</v>
      </c>
      <c r="C89" s="58">
        <f t="shared" si="6"/>
        <v>100</v>
      </c>
      <c r="D89" s="15" t="s">
        <v>9</v>
      </c>
      <c r="E89" s="15"/>
      <c r="F89" s="32">
        <v>0.02</v>
      </c>
      <c r="G89" s="15" t="s">
        <v>5</v>
      </c>
      <c r="H89" s="58">
        <f t="shared" si="5"/>
        <v>2</v>
      </c>
      <c r="I89" s="19"/>
      <c r="J89" s="58">
        <f>SUM(H$5:H89)+SUM(M$5:M89)-SUM(N$5:N88)</f>
        <v>122</v>
      </c>
      <c r="K89" s="19"/>
      <c r="L89" s="31"/>
      <c r="M89" s="31"/>
      <c r="N89" s="51"/>
      <c r="O89" s="31"/>
      <c r="P89" s="15"/>
      <c r="Q89" s="15"/>
      <c r="R89" s="15"/>
      <c r="S89" s="25"/>
      <c r="T89" s="15"/>
      <c r="U89" s="15"/>
      <c r="V89" s="15"/>
      <c r="W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>
      <c r="A90" s="15">
        <f t="shared" si="7"/>
        <v>86</v>
      </c>
      <c r="B90" s="14">
        <f t="shared" si="8"/>
        <v>43934</v>
      </c>
      <c r="C90" s="58">
        <f t="shared" si="6"/>
        <v>100</v>
      </c>
      <c r="D90" s="15" t="s">
        <v>9</v>
      </c>
      <c r="E90" s="15"/>
      <c r="F90" s="32">
        <v>0.02</v>
      </c>
      <c r="G90" s="15" t="s">
        <v>5</v>
      </c>
      <c r="H90" s="58">
        <f t="shared" si="5"/>
        <v>2</v>
      </c>
      <c r="I90" s="19"/>
      <c r="J90" s="58">
        <f>SUM(H$5:H90)+SUM(M$5:M90)-SUM(N$5:N89)</f>
        <v>124</v>
      </c>
      <c r="K90" s="19"/>
      <c r="L90" s="31"/>
      <c r="M90" s="31"/>
      <c r="N90" s="51"/>
      <c r="O90" s="31"/>
      <c r="P90" s="15"/>
      <c r="Q90" s="15"/>
      <c r="R90" s="15"/>
      <c r="S90" s="25"/>
      <c r="T90" s="15"/>
      <c r="U90" s="15"/>
      <c r="V90" s="15"/>
      <c r="W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>
      <c r="A91" s="15">
        <f t="shared" si="7"/>
        <v>87</v>
      </c>
      <c r="B91" s="14">
        <f t="shared" si="8"/>
        <v>43935</v>
      </c>
      <c r="C91" s="58">
        <f t="shared" si="6"/>
        <v>100</v>
      </c>
      <c r="D91" s="15" t="s">
        <v>9</v>
      </c>
      <c r="E91" s="15"/>
      <c r="F91" s="32">
        <v>0.02</v>
      </c>
      <c r="G91" s="15" t="s">
        <v>5</v>
      </c>
      <c r="H91" s="58">
        <f t="shared" si="5"/>
        <v>2</v>
      </c>
      <c r="I91" s="19"/>
      <c r="J91" s="58">
        <f>SUM(H$5:H91)+SUM(M$5:M91)-SUM(N$5:N90)</f>
        <v>126</v>
      </c>
      <c r="K91" s="19"/>
      <c r="L91" s="31"/>
      <c r="M91" s="31"/>
      <c r="N91" s="51"/>
      <c r="O91" s="31"/>
      <c r="P91" s="15"/>
      <c r="Q91" s="15"/>
      <c r="R91" s="15"/>
      <c r="S91" s="25"/>
      <c r="T91" s="15"/>
      <c r="U91" s="15"/>
      <c r="V91" s="15"/>
      <c r="W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>
      <c r="A92" s="15">
        <f t="shared" si="7"/>
        <v>88</v>
      </c>
      <c r="B92" s="14">
        <f t="shared" si="8"/>
        <v>43936</v>
      </c>
      <c r="C92" s="58">
        <f t="shared" si="6"/>
        <v>100</v>
      </c>
      <c r="D92" s="15" t="s">
        <v>9</v>
      </c>
      <c r="E92" s="15"/>
      <c r="F92" s="32">
        <v>0.02</v>
      </c>
      <c r="G92" s="15" t="s">
        <v>5</v>
      </c>
      <c r="H92" s="58">
        <f t="shared" si="5"/>
        <v>2</v>
      </c>
      <c r="I92" s="19"/>
      <c r="J92" s="58">
        <f>SUM(H$5:H92)+SUM(M$5:M92)-SUM(N$5:N91)</f>
        <v>128</v>
      </c>
      <c r="K92" s="19"/>
      <c r="L92" s="31"/>
      <c r="M92" s="31"/>
      <c r="N92" s="51"/>
      <c r="O92" s="31"/>
      <c r="P92" s="29"/>
      <c r="Q92" s="15"/>
      <c r="R92" s="15"/>
      <c r="S92" s="25"/>
      <c r="T92" s="15"/>
      <c r="U92" s="15"/>
      <c r="V92" s="15"/>
      <c r="W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>
      <c r="A93" s="15">
        <f t="shared" si="7"/>
        <v>89</v>
      </c>
      <c r="B93" s="14">
        <f t="shared" si="8"/>
        <v>43937</v>
      </c>
      <c r="C93" s="58">
        <f t="shared" si="6"/>
        <v>100</v>
      </c>
      <c r="D93" s="15" t="s">
        <v>9</v>
      </c>
      <c r="E93" s="15"/>
      <c r="F93" s="32">
        <v>0.02</v>
      </c>
      <c r="G93" s="15" t="s">
        <v>5</v>
      </c>
      <c r="H93" s="58">
        <f t="shared" si="5"/>
        <v>2</v>
      </c>
      <c r="I93" s="19"/>
      <c r="J93" s="58">
        <f>SUM(H$5:H93)+SUM(M$5:M93)-SUM(N$5:N92)</f>
        <v>130</v>
      </c>
      <c r="K93" s="19"/>
      <c r="L93" s="31"/>
      <c r="M93" s="31"/>
      <c r="N93" s="51"/>
      <c r="O93" s="31"/>
      <c r="P93" s="34"/>
      <c r="Q93" s="34"/>
      <c r="R93" s="15"/>
      <c r="S93" s="25"/>
      <c r="T93" s="15"/>
      <c r="U93" s="15"/>
      <c r="V93" s="15"/>
      <c r="W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>
      <c r="A94" s="29">
        <f t="shared" si="7"/>
        <v>90</v>
      </c>
      <c r="B94" s="41">
        <f t="shared" si="8"/>
        <v>43938</v>
      </c>
      <c r="C94" s="60">
        <f t="shared" si="6"/>
        <v>100</v>
      </c>
      <c r="D94" s="29" t="s">
        <v>9</v>
      </c>
      <c r="E94" s="29"/>
      <c r="F94" s="43">
        <v>0</v>
      </c>
      <c r="G94" s="29" t="s">
        <v>5</v>
      </c>
      <c r="H94" s="60">
        <f t="shared" si="5"/>
        <v>0</v>
      </c>
      <c r="I94" s="44"/>
      <c r="J94" s="60">
        <f>SUM(H$5:H94)+SUM(M$5:M94)-SUM(N$5:N93)</f>
        <v>130</v>
      </c>
      <c r="K94" s="44"/>
      <c r="L94" s="42"/>
      <c r="M94" s="42"/>
      <c r="N94" s="55"/>
      <c r="O94" s="42"/>
      <c r="P94" s="53"/>
      <c r="Q94" s="56"/>
      <c r="R94" s="35"/>
      <c r="S94" s="35"/>
      <c r="T94" s="36"/>
      <c r="U94" s="37"/>
      <c r="V94" s="34"/>
      <c r="W94" s="34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>
      <c r="A95" s="15">
        <f t="shared" si="7"/>
        <v>91</v>
      </c>
      <c r="B95" s="14">
        <f t="shared" si="8"/>
        <v>43939</v>
      </c>
      <c r="C95" s="58">
        <f t="shared" si="6"/>
        <v>100</v>
      </c>
      <c r="D95" s="15" t="s">
        <v>9</v>
      </c>
      <c r="E95" s="15"/>
      <c r="F95" s="32">
        <v>0</v>
      </c>
      <c r="G95" s="15" t="s">
        <v>5</v>
      </c>
      <c r="H95" s="58">
        <f t="shared" si="5"/>
        <v>0</v>
      </c>
      <c r="I95" s="19"/>
      <c r="J95" s="58">
        <f>SUM(H$5:H95)+SUM(M$5:M95)-SUM(N$5:N94)</f>
        <v>130</v>
      </c>
      <c r="K95" s="19"/>
      <c r="L95" s="31"/>
      <c r="M95" s="31"/>
      <c r="N95" s="51"/>
      <c r="O95" s="31"/>
      <c r="P95" s="35"/>
      <c r="Q95" s="35"/>
      <c r="R95" s="15"/>
      <c r="S95" s="25"/>
      <c r="T95" s="15"/>
      <c r="U95" s="15"/>
      <c r="V95" s="15"/>
      <c r="W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>
      <c r="A96" s="15">
        <f t="shared" si="7"/>
        <v>92</v>
      </c>
      <c r="B96" s="14">
        <f t="shared" si="8"/>
        <v>43940</v>
      </c>
      <c r="C96" s="58">
        <f t="shared" si="6"/>
        <v>100</v>
      </c>
      <c r="D96" s="15" t="s">
        <v>9</v>
      </c>
      <c r="E96" s="15"/>
      <c r="F96" s="32">
        <v>0.02</v>
      </c>
      <c r="G96" s="15" t="s">
        <v>5</v>
      </c>
      <c r="H96" s="58">
        <f t="shared" si="5"/>
        <v>2</v>
      </c>
      <c r="I96" s="19"/>
      <c r="J96" s="58">
        <f>SUM(H$5:H96)+SUM(M$5:M96)-SUM(N$5:N95)</f>
        <v>132</v>
      </c>
      <c r="K96" s="19"/>
      <c r="L96" s="31"/>
      <c r="M96" s="31"/>
      <c r="N96" s="51"/>
      <c r="O96" s="31"/>
      <c r="P96" s="15"/>
      <c r="Q96" s="15"/>
      <c r="R96" s="15"/>
      <c r="S96" s="25"/>
      <c r="T96" s="15"/>
      <c r="U96" s="15"/>
      <c r="V96" s="15"/>
      <c r="W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>
      <c r="A97" s="15">
        <f t="shared" si="7"/>
        <v>93</v>
      </c>
      <c r="B97" s="14">
        <f t="shared" si="8"/>
        <v>43941</v>
      </c>
      <c r="C97" s="58">
        <f t="shared" si="6"/>
        <v>100</v>
      </c>
      <c r="D97" s="15" t="s">
        <v>9</v>
      </c>
      <c r="E97" s="15"/>
      <c r="F97" s="32">
        <v>0.02</v>
      </c>
      <c r="G97" s="15" t="s">
        <v>5</v>
      </c>
      <c r="H97" s="58">
        <f t="shared" si="5"/>
        <v>2</v>
      </c>
      <c r="I97" s="19"/>
      <c r="J97" s="58">
        <f>SUM(H$5:H97)+SUM(M$5:M97)-SUM(N$5:N96)</f>
        <v>134</v>
      </c>
      <c r="K97" s="19"/>
      <c r="L97" s="31"/>
      <c r="M97" s="31"/>
      <c r="N97" s="51"/>
      <c r="O97" s="31"/>
      <c r="P97" s="15"/>
      <c r="Q97" s="15"/>
      <c r="R97" s="15"/>
      <c r="S97" s="25"/>
      <c r="T97" s="15"/>
      <c r="U97" s="15"/>
      <c r="V97" s="15"/>
      <c r="W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>
      <c r="A98" s="15">
        <f t="shared" si="7"/>
        <v>94</v>
      </c>
      <c r="B98" s="14">
        <f t="shared" si="8"/>
        <v>43942</v>
      </c>
      <c r="C98" s="58">
        <f t="shared" si="6"/>
        <v>100</v>
      </c>
      <c r="D98" s="15" t="s">
        <v>9</v>
      </c>
      <c r="E98" s="15"/>
      <c r="F98" s="32">
        <v>0.02</v>
      </c>
      <c r="G98" s="15" t="s">
        <v>5</v>
      </c>
      <c r="H98" s="58">
        <f t="shared" si="5"/>
        <v>2</v>
      </c>
      <c r="I98" s="19"/>
      <c r="J98" s="58">
        <f>SUM(H$5:H98)+SUM(M$5:M98)-SUM(N$5:N97)</f>
        <v>136</v>
      </c>
      <c r="K98" s="19"/>
      <c r="L98" s="31"/>
      <c r="M98" s="31"/>
      <c r="N98" s="51"/>
      <c r="O98" s="31"/>
      <c r="P98" s="15"/>
      <c r="Q98" s="15"/>
      <c r="R98" s="15"/>
      <c r="S98" s="25"/>
      <c r="T98" s="15"/>
      <c r="U98" s="15"/>
      <c r="V98" s="15"/>
      <c r="W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>
      <c r="A99" s="15">
        <f t="shared" si="7"/>
        <v>95</v>
      </c>
      <c r="B99" s="14">
        <f t="shared" si="8"/>
        <v>43943</v>
      </c>
      <c r="C99" s="58">
        <f t="shared" si="6"/>
        <v>100</v>
      </c>
      <c r="D99" s="15" t="s">
        <v>9</v>
      </c>
      <c r="E99" s="15"/>
      <c r="F99" s="32">
        <v>0.02</v>
      </c>
      <c r="G99" s="15" t="s">
        <v>5</v>
      </c>
      <c r="H99" s="58">
        <f t="shared" si="5"/>
        <v>2</v>
      </c>
      <c r="I99" s="19"/>
      <c r="J99" s="58">
        <f>SUM(H$5:H99)+SUM(M$5:M99)-SUM(N$5:N98)</f>
        <v>138</v>
      </c>
      <c r="K99" s="19"/>
      <c r="L99" s="31"/>
      <c r="M99" s="31"/>
      <c r="N99" s="51"/>
      <c r="O99" s="31"/>
      <c r="P99" s="77"/>
      <c r="Q99" s="77"/>
      <c r="R99" s="15"/>
      <c r="S99" s="25"/>
      <c r="T99" s="15"/>
      <c r="U99" s="15"/>
      <c r="V99" s="15"/>
      <c r="W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>
      <c r="A100" s="15">
        <f t="shared" si="7"/>
        <v>96</v>
      </c>
      <c r="B100" s="14">
        <f t="shared" si="8"/>
        <v>43944</v>
      </c>
      <c r="C100" s="58">
        <f t="shared" si="6"/>
        <v>100</v>
      </c>
      <c r="D100" s="15" t="s">
        <v>9</v>
      </c>
      <c r="E100" s="15"/>
      <c r="F100" s="32">
        <v>0.02</v>
      </c>
      <c r="G100" s="15" t="s">
        <v>5</v>
      </c>
      <c r="H100" s="58">
        <f t="shared" si="5"/>
        <v>2</v>
      </c>
      <c r="I100" s="19"/>
      <c r="J100" s="58">
        <f>SUM(H$5:H100)+SUM(M$5:M100)-SUM(N$5:N99)</f>
        <v>140</v>
      </c>
      <c r="K100" s="19"/>
      <c r="L100" s="31"/>
      <c r="M100" s="31"/>
      <c r="N100" s="51"/>
      <c r="O100" s="31"/>
      <c r="P100" s="34"/>
      <c r="Q100" s="34"/>
      <c r="R100" s="15"/>
      <c r="S100" s="25"/>
      <c r="T100" s="15"/>
      <c r="U100" s="15"/>
      <c r="V100" s="15"/>
      <c r="W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>
      <c r="A101" s="15">
        <f t="shared" si="7"/>
        <v>97</v>
      </c>
      <c r="B101" s="14">
        <f t="shared" si="8"/>
        <v>43945</v>
      </c>
      <c r="C101" s="58">
        <f t="shared" si="6"/>
        <v>100</v>
      </c>
      <c r="D101" s="15" t="s">
        <v>9</v>
      </c>
      <c r="E101" s="15"/>
      <c r="F101" s="32">
        <v>0</v>
      </c>
      <c r="G101" s="15" t="s">
        <v>5</v>
      </c>
      <c r="H101" s="58">
        <f t="shared" si="5"/>
        <v>0</v>
      </c>
      <c r="I101" s="19"/>
      <c r="J101" s="58">
        <f>SUM(H$5:H101)+SUM(M$5:M101)-SUM(N$5:N100)</f>
        <v>140</v>
      </c>
      <c r="K101" s="19"/>
      <c r="L101" s="31"/>
      <c r="M101" s="31"/>
      <c r="N101" s="40"/>
      <c r="O101" s="31"/>
      <c r="P101" s="53"/>
      <c r="Q101" s="56"/>
      <c r="R101" s="35"/>
      <c r="S101" s="35"/>
      <c r="T101" s="36"/>
      <c r="U101" s="37"/>
      <c r="V101" s="34"/>
      <c r="W101" s="34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>
      <c r="A102" s="15">
        <f t="shared" si="7"/>
        <v>98</v>
      </c>
      <c r="B102" s="14">
        <f t="shared" si="8"/>
        <v>43946</v>
      </c>
      <c r="C102" s="58">
        <f t="shared" si="6"/>
        <v>100</v>
      </c>
      <c r="D102" s="15" t="s">
        <v>9</v>
      </c>
      <c r="E102" s="15"/>
      <c r="F102" s="32">
        <v>0</v>
      </c>
      <c r="G102" s="15" t="s">
        <v>5</v>
      </c>
      <c r="H102" s="58">
        <f t="shared" si="5"/>
        <v>0</v>
      </c>
      <c r="I102" s="19"/>
      <c r="J102" s="58">
        <f>SUM(H$5:H102)+SUM(M$5:M102)-SUM(N$5:N101)</f>
        <v>140</v>
      </c>
      <c r="K102" s="19"/>
      <c r="L102" s="31"/>
      <c r="M102" s="31"/>
      <c r="N102" s="51"/>
      <c r="O102" s="31"/>
      <c r="P102" s="35"/>
      <c r="Q102" s="35"/>
      <c r="R102" s="15"/>
      <c r="S102" s="25"/>
      <c r="T102" s="15"/>
      <c r="U102" s="15"/>
      <c r="V102" s="15"/>
      <c r="W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>
      <c r="A103" s="15">
        <f t="shared" si="7"/>
        <v>99</v>
      </c>
      <c r="B103" s="14">
        <f t="shared" si="8"/>
        <v>43947</v>
      </c>
      <c r="C103" s="58">
        <f t="shared" si="6"/>
        <v>100</v>
      </c>
      <c r="D103" s="15" t="s">
        <v>9</v>
      </c>
      <c r="E103" s="15"/>
      <c r="F103" s="32">
        <v>0.02</v>
      </c>
      <c r="G103" s="15" t="s">
        <v>5</v>
      </c>
      <c r="H103" s="58">
        <f t="shared" si="5"/>
        <v>2</v>
      </c>
      <c r="I103" s="19"/>
      <c r="J103" s="58">
        <f>SUM(H$5:H103)+SUM(M$5:M103)-SUM(N$5:N102)</f>
        <v>142</v>
      </c>
      <c r="K103" s="19"/>
      <c r="L103" s="31"/>
      <c r="M103" s="31"/>
      <c r="N103" s="51"/>
      <c r="O103" s="31"/>
      <c r="P103" s="15"/>
      <c r="Q103" s="15"/>
      <c r="R103" s="15"/>
      <c r="S103" s="25"/>
      <c r="T103" s="15"/>
      <c r="U103" s="15"/>
      <c r="V103" s="15"/>
      <c r="W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>
      <c r="A104" s="15">
        <f t="shared" si="7"/>
        <v>100</v>
      </c>
      <c r="B104" s="14">
        <f t="shared" si="8"/>
        <v>43948</v>
      </c>
      <c r="C104" s="58">
        <f t="shared" si="6"/>
        <v>100</v>
      </c>
      <c r="D104" s="15" t="s">
        <v>9</v>
      </c>
      <c r="E104" s="15"/>
      <c r="F104" s="32">
        <v>0.02</v>
      </c>
      <c r="G104" s="15" t="s">
        <v>5</v>
      </c>
      <c r="H104" s="58">
        <f t="shared" si="5"/>
        <v>2</v>
      </c>
      <c r="I104" s="19"/>
      <c r="J104" s="58">
        <f>SUM(H$5:H104)+SUM(M$5:M104)-SUM(N$5:N103)</f>
        <v>144</v>
      </c>
      <c r="K104" s="19"/>
      <c r="L104" s="31"/>
      <c r="M104" s="31"/>
      <c r="N104" s="39"/>
      <c r="O104" s="31"/>
      <c r="P104" s="15"/>
      <c r="Q104" s="15"/>
      <c r="R104" s="15"/>
      <c r="S104" s="15"/>
      <c r="T104" s="18"/>
      <c r="U104" s="16"/>
      <c r="V104" s="15"/>
      <c r="W104" s="15"/>
      <c r="Y104" s="19"/>
      <c r="Z104" s="15"/>
      <c r="AA104" s="15"/>
      <c r="AB104" s="15"/>
      <c r="AC104" s="15"/>
      <c r="AD104" s="15"/>
      <c r="AE104" s="15"/>
      <c r="AF104" s="15"/>
      <c r="AG104" s="15"/>
    </row>
    <row r="105" spans="1:33">
      <c r="A105" s="15">
        <f t="shared" si="7"/>
        <v>101</v>
      </c>
      <c r="B105" s="14">
        <f t="shared" si="8"/>
        <v>43949</v>
      </c>
      <c r="C105" s="58">
        <f t="shared" si="6"/>
        <v>100</v>
      </c>
      <c r="D105" s="15" t="s">
        <v>9</v>
      </c>
      <c r="E105" s="15"/>
      <c r="F105" s="32">
        <v>0.02</v>
      </c>
      <c r="G105" s="15" t="s">
        <v>5</v>
      </c>
      <c r="H105" s="58">
        <f t="shared" si="5"/>
        <v>2</v>
      </c>
      <c r="I105" s="19"/>
      <c r="J105" s="58">
        <f>SUM(H$5:H105)+SUM(M$5:M105)-SUM(N$5:N104)</f>
        <v>146</v>
      </c>
      <c r="K105" s="19"/>
      <c r="L105" s="31"/>
      <c r="M105" s="31"/>
      <c r="N105" s="39"/>
      <c r="O105" s="31"/>
      <c r="P105" s="15"/>
      <c r="Q105" s="15"/>
      <c r="R105" s="15"/>
      <c r="S105" s="15"/>
      <c r="T105" s="18"/>
      <c r="U105" s="16"/>
      <c r="V105" s="15"/>
      <c r="W105" s="15"/>
      <c r="Y105" s="19"/>
      <c r="Z105" s="15"/>
      <c r="AA105" s="15"/>
      <c r="AB105" s="15"/>
      <c r="AC105" s="15"/>
      <c r="AD105" s="15"/>
      <c r="AE105" s="15"/>
      <c r="AF105" s="15"/>
      <c r="AG105" s="15"/>
    </row>
    <row r="106" spans="1:33">
      <c r="A106" s="15">
        <f t="shared" si="7"/>
        <v>102</v>
      </c>
      <c r="B106" s="14">
        <f t="shared" si="8"/>
        <v>43950</v>
      </c>
      <c r="C106" s="58">
        <f t="shared" si="6"/>
        <v>100</v>
      </c>
      <c r="D106" s="15" t="s">
        <v>9</v>
      </c>
      <c r="E106" s="15"/>
      <c r="F106" s="32">
        <v>0.02</v>
      </c>
      <c r="G106" s="15" t="s">
        <v>5</v>
      </c>
      <c r="H106" s="58">
        <f t="shared" si="5"/>
        <v>2</v>
      </c>
      <c r="I106" s="19"/>
      <c r="J106" s="58">
        <f>SUM(H$5:H106)+SUM(M$5:M106)-SUM(N$5:N105)</f>
        <v>148</v>
      </c>
      <c r="K106" s="19"/>
      <c r="L106" s="31"/>
      <c r="M106" s="31"/>
      <c r="N106" s="39"/>
      <c r="O106" s="31"/>
      <c r="P106" s="66"/>
      <c r="Q106" s="66"/>
      <c r="R106" s="34"/>
      <c r="S106" s="34"/>
      <c r="T106" s="18"/>
      <c r="U106" s="16"/>
      <c r="V106" s="15"/>
      <c r="W106" s="15"/>
      <c r="Y106" s="19"/>
      <c r="Z106" s="15"/>
      <c r="AA106" s="15"/>
      <c r="AB106" s="15"/>
      <c r="AC106" s="15"/>
      <c r="AD106" s="15"/>
      <c r="AE106" s="15"/>
      <c r="AF106" s="15"/>
      <c r="AG106" s="15"/>
    </row>
    <row r="107" spans="1:33">
      <c r="A107" s="15">
        <f t="shared" si="7"/>
        <v>103</v>
      </c>
      <c r="B107" s="14">
        <f t="shared" si="8"/>
        <v>43951</v>
      </c>
      <c r="C107" s="58">
        <f t="shared" si="6"/>
        <v>100</v>
      </c>
      <c r="D107" s="15" t="s">
        <v>9</v>
      </c>
      <c r="E107" s="15"/>
      <c r="F107" s="32">
        <v>0.02</v>
      </c>
      <c r="G107" s="15" t="s">
        <v>5</v>
      </c>
      <c r="H107" s="58">
        <f t="shared" si="5"/>
        <v>2</v>
      </c>
      <c r="I107" s="19"/>
      <c r="J107" s="58">
        <f>SUM(H$5:H107)+SUM(M$5:M107)-SUM(N$5:N106)</f>
        <v>150</v>
      </c>
      <c r="K107" s="19"/>
      <c r="L107" s="31"/>
      <c r="M107" s="31"/>
      <c r="N107" s="39"/>
      <c r="O107" s="31"/>
      <c r="P107" s="34"/>
      <c r="Q107" s="34"/>
      <c r="R107" s="34"/>
      <c r="S107" s="38"/>
      <c r="T107" s="15"/>
      <c r="U107" s="15"/>
      <c r="V107" s="15"/>
      <c r="W107" s="15"/>
      <c r="Y107" s="19"/>
      <c r="Z107" s="15"/>
      <c r="AA107" s="15"/>
      <c r="AB107" s="15"/>
      <c r="AC107" s="15"/>
      <c r="AD107" s="15"/>
      <c r="AE107" s="15"/>
      <c r="AF107" s="15"/>
      <c r="AG107" s="15"/>
    </row>
    <row r="108" spans="1:33">
      <c r="A108" s="15">
        <f t="shared" si="7"/>
        <v>104</v>
      </c>
      <c r="B108" s="14">
        <f t="shared" si="8"/>
        <v>43952</v>
      </c>
      <c r="C108" s="58">
        <f t="shared" si="6"/>
        <v>100</v>
      </c>
      <c r="D108" s="15" t="s">
        <v>9</v>
      </c>
      <c r="E108" s="15"/>
      <c r="F108" s="32">
        <v>0</v>
      </c>
      <c r="G108" s="15" t="s">
        <v>5</v>
      </c>
      <c r="H108" s="58">
        <f t="shared" ref="H108:H109" si="9">(C108*F108)*0.7</f>
        <v>0</v>
      </c>
      <c r="I108" s="19"/>
      <c r="J108" s="58">
        <f>SUM(H$5:H108)+SUM(M$5:M108)-SUM(N$5:N107)</f>
        <v>150</v>
      </c>
      <c r="K108" s="19"/>
      <c r="L108" s="31"/>
      <c r="M108" s="31"/>
      <c r="N108" s="39"/>
      <c r="O108" s="31"/>
      <c r="P108" s="53"/>
      <c r="Q108" s="56"/>
      <c r="R108" s="35"/>
      <c r="S108" s="35"/>
      <c r="T108" s="36"/>
      <c r="U108" s="37"/>
      <c r="V108" s="34"/>
      <c r="W108" s="34"/>
      <c r="Y108" s="19"/>
      <c r="Z108" s="15"/>
      <c r="AA108" s="15"/>
      <c r="AB108" s="15"/>
      <c r="AC108" s="15"/>
      <c r="AD108" s="15"/>
      <c r="AE108" s="15"/>
      <c r="AF108" s="15"/>
      <c r="AG108" s="15"/>
    </row>
    <row r="109" spans="1:33">
      <c r="A109" s="15">
        <f t="shared" si="7"/>
        <v>105</v>
      </c>
      <c r="B109" s="14">
        <f t="shared" si="8"/>
        <v>43953</v>
      </c>
      <c r="C109" s="58">
        <f t="shared" si="6"/>
        <v>100</v>
      </c>
      <c r="D109" s="15" t="s">
        <v>9</v>
      </c>
      <c r="E109" s="15"/>
      <c r="F109" s="32">
        <v>0</v>
      </c>
      <c r="G109" s="15" t="s">
        <v>5</v>
      </c>
      <c r="H109" s="58">
        <f t="shared" si="9"/>
        <v>0</v>
      </c>
      <c r="I109" s="19"/>
      <c r="J109" s="58">
        <f>SUM(H$5:H109)+SUM(M$5:M109)-SUM(N$5:N108)</f>
        <v>150</v>
      </c>
      <c r="K109" s="19"/>
      <c r="L109" s="31"/>
      <c r="M109" s="31"/>
      <c r="N109" s="39"/>
      <c r="O109" s="31"/>
      <c r="P109" s="35"/>
      <c r="Q109" s="35"/>
      <c r="R109" s="15"/>
      <c r="S109" s="25"/>
      <c r="T109" s="15"/>
      <c r="U109" s="15"/>
      <c r="V109" s="15"/>
      <c r="W109" s="15"/>
      <c r="Y109" s="19"/>
      <c r="Z109" s="15"/>
      <c r="AA109" s="15"/>
      <c r="AB109" s="15"/>
      <c r="AC109" s="15"/>
      <c r="AD109" s="15"/>
      <c r="AE109" s="15"/>
      <c r="AF109" s="15"/>
      <c r="AG109" s="15"/>
    </row>
    <row r="110" spans="1:33">
      <c r="A110" s="15">
        <f t="shared" si="7"/>
        <v>106</v>
      </c>
      <c r="B110" s="14">
        <f t="shared" si="8"/>
        <v>43954</v>
      </c>
      <c r="C110" s="58">
        <f t="shared" si="6"/>
        <v>100</v>
      </c>
      <c r="D110" s="15" t="s">
        <v>9</v>
      </c>
      <c r="E110" s="15"/>
      <c r="F110" s="32">
        <v>0.02</v>
      </c>
      <c r="G110" s="15" t="s">
        <v>5</v>
      </c>
      <c r="H110" s="58">
        <f t="shared" ref="H110:H114" si="10">(C110*F110)</f>
        <v>2</v>
      </c>
      <c r="I110" s="19"/>
      <c r="J110" s="58">
        <f>SUM(H$5:H110)+SUM(M$5:M110)-SUM(N$5:N109)</f>
        <v>152</v>
      </c>
      <c r="K110" s="19"/>
      <c r="L110" s="31"/>
      <c r="M110" s="31"/>
      <c r="N110" s="39"/>
      <c r="O110" s="31"/>
      <c r="P110" s="15"/>
      <c r="Q110" s="15"/>
      <c r="R110" s="15"/>
      <c r="S110" s="15"/>
      <c r="T110" s="18"/>
      <c r="U110" s="16"/>
      <c r="V110" s="15"/>
      <c r="W110" s="15"/>
      <c r="Y110" s="19"/>
      <c r="Z110" s="15"/>
      <c r="AA110" s="15"/>
      <c r="AB110" s="15"/>
      <c r="AC110" s="15"/>
      <c r="AD110" s="15"/>
      <c r="AE110" s="15"/>
      <c r="AF110" s="15"/>
      <c r="AG110" s="15"/>
    </row>
    <row r="111" spans="1:33">
      <c r="A111" s="15">
        <f t="shared" si="7"/>
        <v>107</v>
      </c>
      <c r="B111" s="14">
        <f t="shared" si="8"/>
        <v>43955</v>
      </c>
      <c r="C111" s="58">
        <f t="shared" si="6"/>
        <v>100</v>
      </c>
      <c r="D111" s="15" t="s">
        <v>9</v>
      </c>
      <c r="E111" s="15"/>
      <c r="F111" s="32">
        <v>0.02</v>
      </c>
      <c r="G111" s="15" t="s">
        <v>5</v>
      </c>
      <c r="H111" s="58">
        <f t="shared" si="10"/>
        <v>2</v>
      </c>
      <c r="I111" s="19"/>
      <c r="J111" s="58">
        <f>SUM(H$5:H111)+SUM(M$5:M111)-SUM(N$5:N110)</f>
        <v>154</v>
      </c>
      <c r="K111" s="19"/>
      <c r="L111" s="31"/>
      <c r="M111" s="31"/>
      <c r="N111" s="39"/>
      <c r="O111" s="31"/>
      <c r="P111" s="15"/>
      <c r="Q111" s="15"/>
      <c r="R111" s="15"/>
      <c r="S111" s="15"/>
      <c r="T111" s="18"/>
      <c r="U111" s="16"/>
      <c r="V111" s="15"/>
      <c r="W111" s="15"/>
      <c r="Y111" s="19"/>
      <c r="Z111" s="15"/>
      <c r="AA111" s="15"/>
      <c r="AB111" s="15"/>
      <c r="AC111" s="15"/>
      <c r="AD111" s="15"/>
      <c r="AE111" s="15"/>
      <c r="AF111" s="15"/>
      <c r="AG111" s="15"/>
    </row>
    <row r="112" spans="1:33">
      <c r="A112" s="15">
        <f t="shared" si="7"/>
        <v>108</v>
      </c>
      <c r="B112" s="14">
        <f t="shared" si="8"/>
        <v>43956</v>
      </c>
      <c r="C112" s="58">
        <f t="shared" si="6"/>
        <v>100</v>
      </c>
      <c r="D112" s="15" t="s">
        <v>9</v>
      </c>
      <c r="E112" s="15"/>
      <c r="F112" s="32">
        <v>0.02</v>
      </c>
      <c r="G112" s="15" t="s">
        <v>5</v>
      </c>
      <c r="H112" s="58">
        <f t="shared" si="10"/>
        <v>2</v>
      </c>
      <c r="I112" s="19"/>
      <c r="J112" s="58">
        <f>SUM(H$5:H112)+SUM(M$5:M112)-SUM(N$5:N111)</f>
        <v>156</v>
      </c>
      <c r="K112" s="19"/>
      <c r="L112" s="31"/>
      <c r="M112" s="31"/>
      <c r="N112" s="39"/>
      <c r="O112" s="31"/>
      <c r="P112" s="15"/>
      <c r="Q112" s="15"/>
      <c r="R112" s="15"/>
      <c r="S112" s="15"/>
      <c r="T112" s="18"/>
      <c r="U112" s="16"/>
      <c r="V112" s="15"/>
      <c r="W112" s="15"/>
      <c r="Y112" s="19"/>
      <c r="Z112" s="15"/>
      <c r="AA112" s="15"/>
      <c r="AB112" s="15"/>
      <c r="AC112" s="15"/>
      <c r="AD112" s="15"/>
      <c r="AE112" s="15"/>
      <c r="AF112" s="15"/>
      <c r="AG112" s="15"/>
    </row>
    <row r="113" spans="1:33">
      <c r="A113" s="15">
        <f t="shared" si="7"/>
        <v>109</v>
      </c>
      <c r="B113" s="14">
        <f t="shared" si="8"/>
        <v>43957</v>
      </c>
      <c r="C113" s="58">
        <f t="shared" si="6"/>
        <v>100</v>
      </c>
      <c r="D113" s="15" t="s">
        <v>9</v>
      </c>
      <c r="E113" s="15"/>
      <c r="F113" s="32">
        <v>0.02</v>
      </c>
      <c r="G113" s="15" t="s">
        <v>5</v>
      </c>
      <c r="H113" s="58">
        <f t="shared" si="10"/>
        <v>2</v>
      </c>
      <c r="I113" s="19"/>
      <c r="J113" s="58">
        <f>SUM(H$5:H113)+SUM(M$5:M113)-SUM(N$5:N112)</f>
        <v>158</v>
      </c>
      <c r="K113" s="19"/>
      <c r="L113" s="31"/>
      <c r="M113" s="31"/>
      <c r="N113" s="39"/>
      <c r="O113" s="31"/>
      <c r="P113" s="66"/>
      <c r="Q113" s="66"/>
      <c r="R113" s="34"/>
      <c r="S113" s="34"/>
      <c r="T113" s="18"/>
      <c r="U113" s="16"/>
      <c r="V113" s="15"/>
      <c r="W113" s="15"/>
      <c r="Y113" s="19"/>
      <c r="Z113" s="15"/>
      <c r="AA113" s="15"/>
      <c r="AB113" s="15"/>
      <c r="AC113" s="15"/>
      <c r="AD113" s="15"/>
      <c r="AE113" s="15"/>
      <c r="AF113" s="15"/>
      <c r="AG113" s="15"/>
    </row>
    <row r="114" spans="1:33">
      <c r="A114" s="15">
        <f t="shared" si="7"/>
        <v>110</v>
      </c>
      <c r="B114" s="14">
        <f t="shared" si="8"/>
        <v>43958</v>
      </c>
      <c r="C114" s="58">
        <f t="shared" si="6"/>
        <v>100</v>
      </c>
      <c r="D114" s="15" t="s">
        <v>9</v>
      </c>
      <c r="E114" s="15"/>
      <c r="F114" s="32">
        <v>0.02</v>
      </c>
      <c r="G114" s="15" t="s">
        <v>5</v>
      </c>
      <c r="H114" s="58">
        <f t="shared" si="10"/>
        <v>2</v>
      </c>
      <c r="I114" s="19"/>
      <c r="J114" s="58">
        <f>SUM(H$5:H114)+SUM(M$5:M114)-SUM(N$5:N113)</f>
        <v>160</v>
      </c>
      <c r="K114" s="19"/>
      <c r="L114" s="31"/>
      <c r="M114" s="31"/>
      <c r="N114" s="39"/>
      <c r="O114" s="31"/>
      <c r="P114" s="34"/>
      <c r="Q114" s="34"/>
      <c r="R114" s="34"/>
      <c r="S114" s="38"/>
      <c r="T114" s="15"/>
      <c r="U114" s="15"/>
      <c r="V114" s="15"/>
      <c r="W114" s="15"/>
      <c r="Y114" s="19"/>
      <c r="Z114" s="15"/>
      <c r="AA114" s="15"/>
      <c r="AB114" s="15"/>
      <c r="AC114" s="15"/>
      <c r="AD114" s="15"/>
      <c r="AE114" s="15"/>
      <c r="AF114" s="15"/>
      <c r="AG114" s="15"/>
    </row>
    <row r="115" spans="1:33">
      <c r="A115">
        <f t="shared" si="7"/>
        <v>111</v>
      </c>
      <c r="B115" s="14">
        <f t="shared" si="8"/>
        <v>43959</v>
      </c>
      <c r="C115" s="58">
        <f t="shared" ref="C115:C178" si="11">C114+L114</f>
        <v>100</v>
      </c>
      <c r="D115" s="15" t="s">
        <v>9</v>
      </c>
      <c r="E115" s="15"/>
      <c r="F115" s="32">
        <v>0.02</v>
      </c>
      <c r="G115" s="15" t="s">
        <v>5</v>
      </c>
      <c r="H115" s="58">
        <f t="shared" ref="H115:H178" si="12">(C115*F115)</f>
        <v>2</v>
      </c>
      <c r="I115" s="19"/>
      <c r="J115" s="58">
        <f>SUM(H$5:H115)+SUM(M$5:M115)-SUM(N$5:N114)</f>
        <v>162</v>
      </c>
      <c r="K115" s="19"/>
      <c r="L115" s="31"/>
      <c r="M115" s="31"/>
      <c r="N115" s="69">
        <f>+C3</f>
        <v>100</v>
      </c>
      <c r="O115" s="31"/>
      <c r="P115" s="76"/>
      <c r="Q115" s="76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spans="1:33">
      <c r="A116">
        <f t="shared" si="7"/>
        <v>112</v>
      </c>
      <c r="B116" s="14">
        <f t="shared" si="8"/>
        <v>43960</v>
      </c>
      <c r="C116" s="58">
        <f t="shared" si="11"/>
        <v>100</v>
      </c>
      <c r="D116" s="15" t="s">
        <v>9</v>
      </c>
      <c r="E116" s="15"/>
      <c r="F116" s="32">
        <v>0.02</v>
      </c>
      <c r="G116" s="15" t="s">
        <v>5</v>
      </c>
      <c r="H116" s="58">
        <f t="shared" si="12"/>
        <v>2</v>
      </c>
      <c r="I116" s="19"/>
      <c r="J116" s="58">
        <f>SUM(H$5:H116)+SUM(M$5:M116)-SUM(N$5:N115)</f>
        <v>64</v>
      </c>
      <c r="K116" s="19"/>
      <c r="L116" s="31"/>
      <c r="M116" s="31"/>
      <c r="N116" s="39">
        <f>+L6</f>
        <v>0</v>
      </c>
      <c r="O116" s="31"/>
      <c r="P116" s="76"/>
      <c r="Q116" s="76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spans="1:33">
      <c r="A117">
        <f t="shared" si="7"/>
        <v>113</v>
      </c>
      <c r="B117" s="14">
        <f t="shared" si="8"/>
        <v>43961</v>
      </c>
      <c r="C117" s="58">
        <f t="shared" si="11"/>
        <v>100</v>
      </c>
      <c r="D117" s="15" t="s">
        <v>9</v>
      </c>
      <c r="E117" s="15"/>
      <c r="F117" s="32">
        <v>0.02</v>
      </c>
      <c r="G117" s="15" t="s">
        <v>5</v>
      </c>
      <c r="H117" s="58">
        <f t="shared" si="12"/>
        <v>2</v>
      </c>
      <c r="I117" s="19"/>
      <c r="J117" s="58">
        <f>SUM(H$5:H117)+SUM(M$5:M117)-SUM(N$5:N116)</f>
        <v>66</v>
      </c>
      <c r="K117" s="19"/>
      <c r="L117" s="31"/>
      <c r="M117" s="31"/>
      <c r="N117" s="39">
        <f t="shared" ref="N117:N180" si="13">+L7</f>
        <v>0</v>
      </c>
      <c r="O117" s="31"/>
      <c r="P117" s="76"/>
      <c r="Q117" s="76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spans="1:33">
      <c r="A118">
        <f t="shared" si="7"/>
        <v>114</v>
      </c>
      <c r="B118" s="14">
        <f t="shared" si="8"/>
        <v>43962</v>
      </c>
      <c r="C118" s="58">
        <f t="shared" si="11"/>
        <v>100</v>
      </c>
      <c r="D118" s="15" t="s">
        <v>9</v>
      </c>
      <c r="E118" s="15"/>
      <c r="F118" s="32">
        <v>0.02</v>
      </c>
      <c r="G118" s="15" t="s">
        <v>5</v>
      </c>
      <c r="H118" s="58">
        <f t="shared" si="12"/>
        <v>2</v>
      </c>
      <c r="I118" s="19"/>
      <c r="J118" s="58">
        <f>SUM(H$5:H118)+SUM(M$5:M118)-SUM(N$5:N117)</f>
        <v>68</v>
      </c>
      <c r="K118" s="19"/>
      <c r="L118" s="31"/>
      <c r="M118" s="31"/>
      <c r="N118" s="39">
        <f t="shared" si="13"/>
        <v>0</v>
      </c>
      <c r="O118" s="31"/>
      <c r="P118" s="76"/>
      <c r="Q118" s="76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spans="1:33">
      <c r="A119">
        <f t="shared" si="7"/>
        <v>115</v>
      </c>
      <c r="B119" s="14">
        <f t="shared" si="8"/>
        <v>43963</v>
      </c>
      <c r="C119" s="58">
        <f t="shared" si="11"/>
        <v>100</v>
      </c>
      <c r="D119" s="15" t="s">
        <v>9</v>
      </c>
      <c r="E119" s="15"/>
      <c r="F119" s="32">
        <v>0.02</v>
      </c>
      <c r="G119" s="15" t="s">
        <v>5</v>
      </c>
      <c r="H119" s="58">
        <f t="shared" si="12"/>
        <v>2</v>
      </c>
      <c r="I119" s="19"/>
      <c r="J119" s="58">
        <f>SUM(H$5:H119)+SUM(M$5:M119)-SUM(N$5:N118)</f>
        <v>70</v>
      </c>
      <c r="K119" s="19"/>
      <c r="L119" s="31"/>
      <c r="M119" s="31"/>
      <c r="N119" s="39">
        <f t="shared" si="13"/>
        <v>0</v>
      </c>
      <c r="O119" s="31"/>
      <c r="P119" s="76"/>
      <c r="Q119" s="76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>
      <c r="A120">
        <f t="shared" si="7"/>
        <v>116</v>
      </c>
      <c r="B120" s="14">
        <f t="shared" si="8"/>
        <v>43964</v>
      </c>
      <c r="C120" s="58">
        <f t="shared" si="11"/>
        <v>100</v>
      </c>
      <c r="D120" s="15" t="s">
        <v>9</v>
      </c>
      <c r="E120" s="15"/>
      <c r="F120" s="32">
        <v>0.02</v>
      </c>
      <c r="G120" s="15" t="s">
        <v>5</v>
      </c>
      <c r="H120" s="58">
        <f t="shared" si="12"/>
        <v>2</v>
      </c>
      <c r="I120" s="19"/>
      <c r="J120" s="58">
        <f>SUM(H$5:H120)+SUM(M$5:M120)-SUM(N$5:N119)</f>
        <v>72</v>
      </c>
      <c r="K120" s="19"/>
      <c r="L120" s="31"/>
      <c r="M120" s="31"/>
      <c r="N120" s="39">
        <f t="shared" si="13"/>
        <v>0</v>
      </c>
      <c r="O120" s="31"/>
      <c r="P120" s="76"/>
      <c r="Q120" s="76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>
      <c r="A121">
        <f t="shared" si="7"/>
        <v>117</v>
      </c>
      <c r="B121" s="14">
        <f t="shared" si="8"/>
        <v>43965</v>
      </c>
      <c r="C121" s="58">
        <f t="shared" si="11"/>
        <v>100</v>
      </c>
      <c r="D121" s="15" t="s">
        <v>9</v>
      </c>
      <c r="E121" s="15"/>
      <c r="F121" s="32">
        <v>0.02</v>
      </c>
      <c r="G121" s="15" t="s">
        <v>5</v>
      </c>
      <c r="H121" s="58">
        <f t="shared" si="12"/>
        <v>2</v>
      </c>
      <c r="I121" s="19"/>
      <c r="J121" s="58">
        <f>SUM(H$5:H121)+SUM(M$5:M121)-SUM(N$5:N120)</f>
        <v>74</v>
      </c>
      <c r="K121" s="19"/>
      <c r="L121" s="31"/>
      <c r="M121" s="31"/>
      <c r="N121" s="39">
        <f t="shared" si="13"/>
        <v>0</v>
      </c>
      <c r="O121" s="31"/>
      <c r="P121" s="76"/>
      <c r="Q121" s="76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spans="1:33">
      <c r="A122">
        <f t="shared" si="7"/>
        <v>118</v>
      </c>
      <c r="B122" s="14">
        <f t="shared" si="8"/>
        <v>43966</v>
      </c>
      <c r="C122" s="58">
        <f t="shared" si="11"/>
        <v>100</v>
      </c>
      <c r="D122" s="15" t="s">
        <v>9</v>
      </c>
      <c r="E122" s="15"/>
      <c r="F122" s="32">
        <v>0.02</v>
      </c>
      <c r="G122" s="15" t="s">
        <v>5</v>
      </c>
      <c r="H122" s="58">
        <f t="shared" si="12"/>
        <v>2</v>
      </c>
      <c r="I122" s="19"/>
      <c r="J122" s="58">
        <f>SUM(H$5:H122)+SUM(M$5:M122)-SUM(N$5:N121)</f>
        <v>76</v>
      </c>
      <c r="K122" s="19"/>
      <c r="L122" s="31"/>
      <c r="M122" s="31"/>
      <c r="N122" s="39">
        <f t="shared" si="13"/>
        <v>0</v>
      </c>
      <c r="O122" s="31"/>
      <c r="P122" s="76"/>
      <c r="Q122" s="76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>
      <c r="A123">
        <f t="shared" si="7"/>
        <v>119</v>
      </c>
      <c r="B123" s="14">
        <f t="shared" si="8"/>
        <v>43967</v>
      </c>
      <c r="C123" s="58">
        <f t="shared" si="11"/>
        <v>100</v>
      </c>
      <c r="D123" s="15" t="s">
        <v>9</v>
      </c>
      <c r="E123" s="15"/>
      <c r="F123" s="32">
        <v>0.02</v>
      </c>
      <c r="G123" s="15" t="s">
        <v>5</v>
      </c>
      <c r="H123" s="58">
        <f t="shared" si="12"/>
        <v>2</v>
      </c>
      <c r="I123" s="19"/>
      <c r="J123" s="58">
        <f>SUM(H$5:H123)+SUM(M$5:M123)-SUM(N$5:N122)</f>
        <v>78</v>
      </c>
      <c r="K123" s="19"/>
      <c r="L123" s="31"/>
      <c r="M123" s="31"/>
      <c r="N123" s="39">
        <f t="shared" si="13"/>
        <v>0</v>
      </c>
      <c r="O123" s="31"/>
      <c r="P123" s="76"/>
      <c r="Q123" s="76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spans="1:33">
      <c r="A124">
        <f t="shared" si="7"/>
        <v>120</v>
      </c>
      <c r="B124" s="14">
        <f t="shared" si="8"/>
        <v>43968</v>
      </c>
      <c r="C124" s="58">
        <f t="shared" si="11"/>
        <v>100</v>
      </c>
      <c r="D124" s="15" t="s">
        <v>9</v>
      </c>
      <c r="E124" s="15"/>
      <c r="F124" s="32">
        <v>0.02</v>
      </c>
      <c r="G124" s="15" t="s">
        <v>5</v>
      </c>
      <c r="H124" s="58">
        <f t="shared" si="12"/>
        <v>2</v>
      </c>
      <c r="I124" s="19"/>
      <c r="J124" s="58">
        <f>SUM(H$5:H124)+SUM(M$5:M124)-SUM(N$5:N123)</f>
        <v>80</v>
      </c>
      <c r="K124" s="19"/>
      <c r="L124" s="31"/>
      <c r="M124" s="31"/>
      <c r="N124" s="39">
        <f t="shared" si="13"/>
        <v>0</v>
      </c>
      <c r="O124" s="31"/>
      <c r="P124" s="76"/>
      <c r="Q124" s="76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>
      <c r="A125">
        <f t="shared" si="7"/>
        <v>121</v>
      </c>
      <c r="B125" s="14">
        <f t="shared" si="8"/>
        <v>43969</v>
      </c>
      <c r="C125" s="58">
        <f t="shared" si="11"/>
        <v>100</v>
      </c>
      <c r="D125" s="15" t="s">
        <v>9</v>
      </c>
      <c r="E125" s="15"/>
      <c r="F125" s="32">
        <v>0.02</v>
      </c>
      <c r="G125" s="15" t="s">
        <v>5</v>
      </c>
      <c r="H125" s="58">
        <f t="shared" si="12"/>
        <v>2</v>
      </c>
      <c r="I125" s="19"/>
      <c r="J125" s="58">
        <f>SUM(H$5:H125)+SUM(M$5:M125)-SUM(N$5:N124)</f>
        <v>82</v>
      </c>
      <c r="K125" s="19"/>
      <c r="L125" s="31"/>
      <c r="M125" s="31"/>
      <c r="N125" s="39">
        <f t="shared" si="13"/>
        <v>0</v>
      </c>
      <c r="O125" s="31"/>
      <c r="P125" s="76"/>
      <c r="Q125" s="76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>
      <c r="A126">
        <f t="shared" si="7"/>
        <v>122</v>
      </c>
      <c r="B126" s="14">
        <f t="shared" si="8"/>
        <v>43970</v>
      </c>
      <c r="C126" s="58">
        <f t="shared" si="11"/>
        <v>100</v>
      </c>
      <c r="D126" s="15" t="s">
        <v>9</v>
      </c>
      <c r="E126" s="15"/>
      <c r="F126" s="32">
        <v>0.02</v>
      </c>
      <c r="G126" s="15" t="s">
        <v>5</v>
      </c>
      <c r="H126" s="58">
        <f t="shared" si="12"/>
        <v>2</v>
      </c>
      <c r="I126" s="19"/>
      <c r="J126" s="58">
        <f>SUM(H$5:H126)+SUM(M$5:M126)-SUM(N$5:N125)</f>
        <v>84</v>
      </c>
      <c r="K126" s="19"/>
      <c r="L126" s="31"/>
      <c r="M126" s="31"/>
      <c r="N126" s="39">
        <f t="shared" si="13"/>
        <v>0</v>
      </c>
      <c r="O126" s="31"/>
      <c r="P126" s="76"/>
      <c r="Q126" s="76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spans="1:33">
      <c r="A127">
        <f t="shared" si="7"/>
        <v>123</v>
      </c>
      <c r="B127" s="14">
        <f t="shared" si="8"/>
        <v>43971</v>
      </c>
      <c r="C127" s="58">
        <f t="shared" si="11"/>
        <v>100</v>
      </c>
      <c r="D127" s="15" t="s">
        <v>9</v>
      </c>
      <c r="E127" s="15"/>
      <c r="F127" s="32">
        <v>0.02</v>
      </c>
      <c r="G127" s="15" t="s">
        <v>5</v>
      </c>
      <c r="H127" s="58">
        <f t="shared" si="12"/>
        <v>2</v>
      </c>
      <c r="I127" s="19"/>
      <c r="J127" s="58">
        <f>SUM(H$5:H127)+SUM(M$5:M127)-SUM(N$5:N126)</f>
        <v>86</v>
      </c>
      <c r="K127" s="19"/>
      <c r="L127" s="31"/>
      <c r="M127" s="31"/>
      <c r="N127" s="39">
        <f t="shared" si="13"/>
        <v>0</v>
      </c>
      <c r="O127" s="31"/>
      <c r="P127" s="76"/>
      <c r="Q127" s="76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spans="1:33">
      <c r="A128">
        <f t="shared" si="7"/>
        <v>124</v>
      </c>
      <c r="B128" s="14">
        <f t="shared" si="8"/>
        <v>43972</v>
      </c>
      <c r="C128" s="58">
        <f t="shared" si="11"/>
        <v>100</v>
      </c>
      <c r="D128" s="15" t="s">
        <v>9</v>
      </c>
      <c r="E128" s="15"/>
      <c r="F128" s="32">
        <v>0.02</v>
      </c>
      <c r="G128" s="15" t="s">
        <v>5</v>
      </c>
      <c r="H128" s="58">
        <f t="shared" si="12"/>
        <v>2</v>
      </c>
      <c r="I128" s="19"/>
      <c r="J128" s="58">
        <f>SUM(H$5:H128)+SUM(M$5:M128)-SUM(N$5:N127)</f>
        <v>88</v>
      </c>
      <c r="K128" s="19"/>
      <c r="L128" s="31"/>
      <c r="M128" s="31"/>
      <c r="N128" s="39">
        <f t="shared" si="13"/>
        <v>0</v>
      </c>
      <c r="O128" s="31"/>
      <c r="P128" s="76"/>
      <c r="Q128" s="76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spans="1:33">
      <c r="A129">
        <f t="shared" si="7"/>
        <v>125</v>
      </c>
      <c r="B129" s="14">
        <f t="shared" si="8"/>
        <v>43973</v>
      </c>
      <c r="C129" s="58">
        <f t="shared" si="11"/>
        <v>100</v>
      </c>
      <c r="D129" s="15" t="s">
        <v>9</v>
      </c>
      <c r="E129" s="15"/>
      <c r="F129" s="32">
        <v>0.02</v>
      </c>
      <c r="G129" s="15" t="s">
        <v>5</v>
      </c>
      <c r="H129" s="58">
        <f t="shared" si="12"/>
        <v>2</v>
      </c>
      <c r="I129" s="19"/>
      <c r="J129" s="58">
        <f>SUM(H$5:H129)+SUM(M$5:M129)-SUM(N$5:N128)</f>
        <v>90</v>
      </c>
      <c r="K129" s="19"/>
      <c r="L129" s="31"/>
      <c r="M129" s="31"/>
      <c r="N129" s="39">
        <f t="shared" si="13"/>
        <v>0</v>
      </c>
      <c r="O129" s="31"/>
      <c r="P129" s="76"/>
      <c r="Q129" s="76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>
      <c r="A130">
        <f t="shared" si="7"/>
        <v>126</v>
      </c>
      <c r="B130" s="14">
        <f t="shared" si="8"/>
        <v>43974</v>
      </c>
      <c r="C130" s="58">
        <f t="shared" si="11"/>
        <v>100</v>
      </c>
      <c r="D130" s="15" t="s">
        <v>9</v>
      </c>
      <c r="E130" s="15"/>
      <c r="F130" s="32">
        <v>0.02</v>
      </c>
      <c r="G130" s="15" t="s">
        <v>5</v>
      </c>
      <c r="H130" s="58">
        <f t="shared" si="12"/>
        <v>2</v>
      </c>
      <c r="I130" s="19"/>
      <c r="J130" s="58">
        <f>SUM(H$5:H130)+SUM(M$5:M130)-SUM(N$5:N129)</f>
        <v>92</v>
      </c>
      <c r="K130" s="19"/>
      <c r="L130" s="31"/>
      <c r="M130" s="31"/>
      <c r="N130" s="39">
        <f t="shared" si="13"/>
        <v>0</v>
      </c>
      <c r="O130" s="31"/>
      <c r="P130" s="76"/>
      <c r="Q130" s="76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>
      <c r="A131">
        <f t="shared" si="7"/>
        <v>127</v>
      </c>
      <c r="B131" s="14">
        <f t="shared" si="8"/>
        <v>43975</v>
      </c>
      <c r="C131" s="58">
        <f t="shared" si="11"/>
        <v>100</v>
      </c>
      <c r="D131" s="15" t="s">
        <v>9</v>
      </c>
      <c r="E131" s="15"/>
      <c r="F131" s="32">
        <v>0.02</v>
      </c>
      <c r="G131" s="15" t="s">
        <v>5</v>
      </c>
      <c r="H131" s="58">
        <f t="shared" si="12"/>
        <v>2</v>
      </c>
      <c r="I131" s="19"/>
      <c r="J131" s="58">
        <f>SUM(H$5:H131)+SUM(M$5:M131)-SUM(N$5:N130)</f>
        <v>94</v>
      </c>
      <c r="K131" s="19"/>
      <c r="L131" s="31"/>
      <c r="M131" s="31"/>
      <c r="N131" s="39">
        <f t="shared" si="13"/>
        <v>0</v>
      </c>
      <c r="O131" s="31"/>
      <c r="P131" s="76"/>
      <c r="Q131" s="76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spans="1:33">
      <c r="A132">
        <f t="shared" si="7"/>
        <v>128</v>
      </c>
      <c r="B132" s="14">
        <f t="shared" si="8"/>
        <v>43976</v>
      </c>
      <c r="C132" s="58">
        <f t="shared" si="11"/>
        <v>100</v>
      </c>
      <c r="D132" s="15" t="s">
        <v>9</v>
      </c>
      <c r="E132" s="15"/>
      <c r="F132" s="32">
        <v>0.02</v>
      </c>
      <c r="G132" s="15" t="s">
        <v>5</v>
      </c>
      <c r="H132" s="58">
        <f t="shared" si="12"/>
        <v>2</v>
      </c>
      <c r="I132" s="19"/>
      <c r="J132" s="58">
        <f>SUM(H$5:H132)+SUM(M$5:M132)-SUM(N$5:N131)</f>
        <v>96</v>
      </c>
      <c r="K132" s="19"/>
      <c r="L132" s="31"/>
      <c r="M132" s="31"/>
      <c r="N132" s="39">
        <f t="shared" si="13"/>
        <v>0</v>
      </c>
      <c r="O132" s="31"/>
      <c r="P132" s="76"/>
      <c r="Q132" s="76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spans="1:33">
      <c r="A133">
        <f t="shared" si="7"/>
        <v>129</v>
      </c>
      <c r="B133" s="14">
        <f t="shared" si="8"/>
        <v>43977</v>
      </c>
      <c r="C133" s="58">
        <f t="shared" si="11"/>
        <v>100</v>
      </c>
      <c r="D133" s="15" t="s">
        <v>9</v>
      </c>
      <c r="E133" s="15"/>
      <c r="F133" s="32">
        <v>0.02</v>
      </c>
      <c r="G133" s="15" t="s">
        <v>5</v>
      </c>
      <c r="H133" s="58">
        <f t="shared" si="12"/>
        <v>2</v>
      </c>
      <c r="I133" s="19"/>
      <c r="J133" s="58">
        <f>SUM(H$5:H133)+SUM(M$5:M133)-SUM(N$5:N132)</f>
        <v>98</v>
      </c>
      <c r="K133" s="19"/>
      <c r="L133" s="31"/>
      <c r="M133" s="31"/>
      <c r="N133" s="39">
        <f t="shared" si="13"/>
        <v>0</v>
      </c>
      <c r="O133" s="31"/>
      <c r="P133" s="76"/>
      <c r="Q133" s="76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spans="1:33">
      <c r="A134">
        <f t="shared" si="7"/>
        <v>130</v>
      </c>
      <c r="B134" s="14">
        <f t="shared" si="8"/>
        <v>43978</v>
      </c>
      <c r="C134" s="58">
        <f t="shared" si="11"/>
        <v>100</v>
      </c>
      <c r="D134" s="15" t="s">
        <v>9</v>
      </c>
      <c r="E134" s="15"/>
      <c r="F134" s="32">
        <v>0.02</v>
      </c>
      <c r="G134" s="15" t="s">
        <v>5</v>
      </c>
      <c r="H134" s="58">
        <f t="shared" si="12"/>
        <v>2</v>
      </c>
      <c r="I134" s="19"/>
      <c r="J134" s="58">
        <f>SUM(H$5:H134)+SUM(M$5:M134)-SUM(N$5:N133)</f>
        <v>100</v>
      </c>
      <c r="K134" s="19"/>
      <c r="L134" s="31"/>
      <c r="M134" s="31"/>
      <c r="N134" s="39">
        <f t="shared" si="13"/>
        <v>0</v>
      </c>
      <c r="O134" s="31"/>
      <c r="P134" s="76"/>
      <c r="Q134" s="76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>
      <c r="A135">
        <f t="shared" si="7"/>
        <v>131</v>
      </c>
      <c r="B135" s="14">
        <f t="shared" si="8"/>
        <v>43979</v>
      </c>
      <c r="C135" s="58">
        <f t="shared" si="11"/>
        <v>100</v>
      </c>
      <c r="D135" s="15" t="s">
        <v>9</v>
      </c>
      <c r="E135" s="15"/>
      <c r="F135" s="32">
        <v>0.02</v>
      </c>
      <c r="G135" s="15" t="s">
        <v>5</v>
      </c>
      <c r="H135" s="58">
        <f t="shared" si="12"/>
        <v>2</v>
      </c>
      <c r="I135" s="19"/>
      <c r="J135" s="58">
        <f>SUM(H$5:H135)+SUM(M$5:M135)-SUM(N$5:N134)</f>
        <v>102</v>
      </c>
      <c r="K135" s="19"/>
      <c r="L135" s="31"/>
      <c r="M135" s="31"/>
      <c r="N135" s="39">
        <f t="shared" si="13"/>
        <v>0</v>
      </c>
      <c r="O135" s="31"/>
      <c r="P135" s="76"/>
      <c r="Q135" s="76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>
      <c r="A136">
        <f t="shared" si="7"/>
        <v>132</v>
      </c>
      <c r="B136" s="14">
        <f t="shared" si="8"/>
        <v>43980</v>
      </c>
      <c r="C136" s="58">
        <f t="shared" si="11"/>
        <v>100</v>
      </c>
      <c r="D136" s="15" t="s">
        <v>9</v>
      </c>
      <c r="E136" s="15"/>
      <c r="F136" s="32">
        <v>0.02</v>
      </c>
      <c r="G136" s="15" t="s">
        <v>5</v>
      </c>
      <c r="H136" s="58">
        <f t="shared" si="12"/>
        <v>2</v>
      </c>
      <c r="I136" s="19"/>
      <c r="J136" s="58">
        <f>SUM(H$5:H136)+SUM(M$5:M136)-SUM(N$5:N135)</f>
        <v>104</v>
      </c>
      <c r="K136" s="19"/>
      <c r="L136" s="31"/>
      <c r="M136" s="31"/>
      <c r="N136" s="39">
        <f t="shared" si="13"/>
        <v>0</v>
      </c>
      <c r="O136" s="31"/>
      <c r="P136" s="76"/>
      <c r="Q136" s="76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spans="1:33">
      <c r="A137">
        <f t="shared" ref="A137:B200" si="14">+A136+1</f>
        <v>133</v>
      </c>
      <c r="B137" s="14">
        <f t="shared" si="14"/>
        <v>43981</v>
      </c>
      <c r="C137" s="58">
        <f t="shared" si="11"/>
        <v>100</v>
      </c>
      <c r="D137" s="15" t="s">
        <v>9</v>
      </c>
      <c r="E137" s="15"/>
      <c r="F137" s="32">
        <v>0.02</v>
      </c>
      <c r="G137" s="15" t="s">
        <v>5</v>
      </c>
      <c r="H137" s="58">
        <f t="shared" si="12"/>
        <v>2</v>
      </c>
      <c r="I137" s="19"/>
      <c r="J137" s="58">
        <f>SUM(H$5:H137)+SUM(M$5:M137)-SUM(N$5:N136)</f>
        <v>106</v>
      </c>
      <c r="K137" s="19"/>
      <c r="L137" s="31"/>
      <c r="M137" s="31"/>
      <c r="N137" s="39">
        <f t="shared" si="13"/>
        <v>0</v>
      </c>
      <c r="O137" s="31"/>
      <c r="P137" s="76"/>
      <c r="Q137" s="76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spans="1:33">
      <c r="A138">
        <f t="shared" si="14"/>
        <v>134</v>
      </c>
      <c r="B138" s="14">
        <f t="shared" si="14"/>
        <v>43982</v>
      </c>
      <c r="C138" s="58">
        <f t="shared" si="11"/>
        <v>100</v>
      </c>
      <c r="D138" s="15" t="s">
        <v>9</v>
      </c>
      <c r="E138" s="15"/>
      <c r="F138" s="32">
        <v>0.02</v>
      </c>
      <c r="G138" s="15" t="s">
        <v>5</v>
      </c>
      <c r="H138" s="58">
        <f t="shared" si="12"/>
        <v>2</v>
      </c>
      <c r="I138" s="19"/>
      <c r="J138" s="58">
        <f>SUM(H$5:H138)+SUM(M$5:M138)-SUM(N$5:N137)</f>
        <v>108</v>
      </c>
      <c r="K138" s="19"/>
      <c r="L138" s="31"/>
      <c r="M138" s="31"/>
      <c r="N138" s="39">
        <f t="shared" si="13"/>
        <v>0</v>
      </c>
      <c r="O138" s="31"/>
      <c r="P138" s="76"/>
      <c r="Q138" s="76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spans="1:33">
      <c r="A139">
        <f t="shared" si="14"/>
        <v>135</v>
      </c>
      <c r="B139" s="14">
        <f t="shared" si="14"/>
        <v>43983</v>
      </c>
      <c r="C139" s="58">
        <f t="shared" si="11"/>
        <v>100</v>
      </c>
      <c r="D139" s="15" t="s">
        <v>9</v>
      </c>
      <c r="E139" s="15"/>
      <c r="F139" s="32">
        <v>0.02</v>
      </c>
      <c r="G139" s="15" t="s">
        <v>5</v>
      </c>
      <c r="H139" s="58">
        <f t="shared" si="12"/>
        <v>2</v>
      </c>
      <c r="I139" s="19"/>
      <c r="J139" s="58">
        <f>SUM(H$5:H139)+SUM(M$5:M139)-SUM(N$5:N138)</f>
        <v>110</v>
      </c>
      <c r="K139" s="19"/>
      <c r="L139" s="31"/>
      <c r="M139" s="31"/>
      <c r="N139" s="39">
        <f t="shared" si="13"/>
        <v>0</v>
      </c>
      <c r="O139" s="31"/>
      <c r="P139" s="76"/>
      <c r="Q139" s="76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>
      <c r="A140">
        <f t="shared" si="14"/>
        <v>136</v>
      </c>
      <c r="B140" s="14">
        <f t="shared" si="14"/>
        <v>43984</v>
      </c>
      <c r="C140" s="58">
        <f t="shared" si="11"/>
        <v>100</v>
      </c>
      <c r="D140" s="15" t="s">
        <v>9</v>
      </c>
      <c r="E140" s="15"/>
      <c r="F140" s="32">
        <v>0.02</v>
      </c>
      <c r="G140" s="15" t="s">
        <v>5</v>
      </c>
      <c r="H140" s="58">
        <f t="shared" si="12"/>
        <v>2</v>
      </c>
      <c r="I140" s="19"/>
      <c r="J140" s="58">
        <f>SUM(H$5:H140)+SUM(M$5:M140)-SUM(N$5:N139)</f>
        <v>112</v>
      </c>
      <c r="K140" s="19"/>
      <c r="L140" s="31"/>
      <c r="M140" s="31"/>
      <c r="N140" s="39">
        <f t="shared" si="13"/>
        <v>0</v>
      </c>
      <c r="O140" s="31"/>
      <c r="P140" s="76"/>
      <c r="Q140" s="76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>
      <c r="A141">
        <f t="shared" si="14"/>
        <v>137</v>
      </c>
      <c r="B141" s="14">
        <f t="shared" si="14"/>
        <v>43985</v>
      </c>
      <c r="C141" s="58">
        <f t="shared" si="11"/>
        <v>100</v>
      </c>
      <c r="D141" s="15" t="s">
        <v>9</v>
      </c>
      <c r="E141" s="15"/>
      <c r="F141" s="32">
        <v>0.02</v>
      </c>
      <c r="G141" s="15" t="s">
        <v>5</v>
      </c>
      <c r="H141" s="58">
        <f t="shared" si="12"/>
        <v>2</v>
      </c>
      <c r="I141" s="19"/>
      <c r="J141" s="58">
        <f>SUM(H$5:H141)+SUM(M$5:M141)-SUM(N$5:N140)</f>
        <v>114</v>
      </c>
      <c r="K141" s="19"/>
      <c r="L141" s="31"/>
      <c r="M141" s="31"/>
      <c r="N141" s="39">
        <f t="shared" si="13"/>
        <v>0</v>
      </c>
      <c r="O141" s="31"/>
      <c r="P141" s="76"/>
      <c r="Q141" s="76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>
      <c r="A142">
        <f t="shared" si="14"/>
        <v>138</v>
      </c>
      <c r="B142" s="14">
        <f t="shared" si="14"/>
        <v>43986</v>
      </c>
      <c r="C142" s="58">
        <f t="shared" si="11"/>
        <v>100</v>
      </c>
      <c r="D142" s="15" t="s">
        <v>9</v>
      </c>
      <c r="E142" s="15"/>
      <c r="F142" s="32">
        <v>0.02</v>
      </c>
      <c r="G142" s="15" t="s">
        <v>5</v>
      </c>
      <c r="H142" s="58">
        <f t="shared" si="12"/>
        <v>2</v>
      </c>
      <c r="I142" s="19"/>
      <c r="J142" s="58">
        <f>SUM(H$5:H142)+SUM(M$5:M142)-SUM(N$5:N141)</f>
        <v>116</v>
      </c>
      <c r="K142" s="19"/>
      <c r="L142" s="31"/>
      <c r="M142" s="31"/>
      <c r="N142" s="39">
        <f t="shared" si="13"/>
        <v>0</v>
      </c>
      <c r="O142" s="31"/>
      <c r="P142" s="76"/>
      <c r="Q142" s="76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spans="1:33">
      <c r="A143">
        <f t="shared" si="14"/>
        <v>139</v>
      </c>
      <c r="B143" s="14">
        <f t="shared" si="14"/>
        <v>43987</v>
      </c>
      <c r="C143" s="58">
        <f t="shared" si="11"/>
        <v>100</v>
      </c>
      <c r="D143" s="15" t="s">
        <v>9</v>
      </c>
      <c r="E143" s="15"/>
      <c r="F143" s="32">
        <v>0.02</v>
      </c>
      <c r="G143" s="15" t="s">
        <v>5</v>
      </c>
      <c r="H143" s="58">
        <f t="shared" si="12"/>
        <v>2</v>
      </c>
      <c r="I143" s="19"/>
      <c r="J143" s="58">
        <f>SUM(H$5:H143)+SUM(M$5:M143)-SUM(N$5:N142)</f>
        <v>118</v>
      </c>
      <c r="K143" s="19"/>
      <c r="L143" s="31"/>
      <c r="M143" s="31"/>
      <c r="N143" s="39">
        <f t="shared" si="13"/>
        <v>0</v>
      </c>
      <c r="O143" s="31"/>
      <c r="P143" s="76"/>
      <c r="Q143" s="76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spans="1:33">
      <c r="A144">
        <f t="shared" si="14"/>
        <v>140</v>
      </c>
      <c r="B144" s="14">
        <f t="shared" si="14"/>
        <v>43988</v>
      </c>
      <c r="C144" s="58">
        <f t="shared" si="11"/>
        <v>100</v>
      </c>
      <c r="D144" s="15" t="s">
        <v>9</v>
      </c>
      <c r="E144" s="15"/>
      <c r="F144" s="32">
        <v>0.02</v>
      </c>
      <c r="G144" s="15" t="s">
        <v>5</v>
      </c>
      <c r="H144" s="58">
        <f t="shared" si="12"/>
        <v>2</v>
      </c>
      <c r="I144" s="19"/>
      <c r="J144" s="58">
        <f>SUM(H$5:H144)+SUM(M$5:M144)-SUM(N$5:N143)</f>
        <v>120</v>
      </c>
      <c r="K144" s="19"/>
      <c r="L144" s="31"/>
      <c r="M144" s="31"/>
      <c r="N144" s="39">
        <f t="shared" si="13"/>
        <v>0</v>
      </c>
      <c r="O144" s="31"/>
      <c r="P144" s="76"/>
      <c r="Q144" s="76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>
      <c r="A145">
        <f t="shared" si="14"/>
        <v>141</v>
      </c>
      <c r="B145" s="14">
        <f t="shared" si="14"/>
        <v>43989</v>
      </c>
      <c r="C145" s="58">
        <f t="shared" si="11"/>
        <v>100</v>
      </c>
      <c r="D145" s="15" t="s">
        <v>9</v>
      </c>
      <c r="E145" s="15"/>
      <c r="F145" s="32">
        <v>0.02</v>
      </c>
      <c r="G145" s="15" t="s">
        <v>5</v>
      </c>
      <c r="H145" s="58">
        <f t="shared" si="12"/>
        <v>2</v>
      </c>
      <c r="I145" s="19"/>
      <c r="J145" s="58">
        <f>SUM(H$5:H145)+SUM(M$5:M145)-SUM(N$5:N144)</f>
        <v>122</v>
      </c>
      <c r="K145" s="19"/>
      <c r="L145" s="31"/>
      <c r="M145" s="31"/>
      <c r="N145" s="39">
        <f t="shared" si="13"/>
        <v>0</v>
      </c>
      <c r="O145" s="31"/>
      <c r="P145" s="76"/>
      <c r="Q145" s="76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>
      <c r="A146">
        <f t="shared" si="14"/>
        <v>142</v>
      </c>
      <c r="B146" s="14">
        <f t="shared" si="14"/>
        <v>43990</v>
      </c>
      <c r="C146" s="58">
        <f t="shared" si="11"/>
        <v>100</v>
      </c>
      <c r="D146" s="15" t="s">
        <v>9</v>
      </c>
      <c r="E146" s="15"/>
      <c r="F146" s="32">
        <v>0.02</v>
      </c>
      <c r="G146" s="15" t="s">
        <v>5</v>
      </c>
      <c r="H146" s="58">
        <f t="shared" si="12"/>
        <v>2</v>
      </c>
      <c r="I146" s="19"/>
      <c r="J146" s="58">
        <f>SUM(H$5:H146)+SUM(M$5:M146)-SUM(N$5:N145)</f>
        <v>124</v>
      </c>
      <c r="K146" s="19"/>
      <c r="L146" s="31"/>
      <c r="M146" s="31"/>
      <c r="N146" s="39">
        <f t="shared" si="13"/>
        <v>0</v>
      </c>
      <c r="O146" s="31"/>
      <c r="P146" s="76"/>
      <c r="Q146" s="76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spans="1:33">
      <c r="A147">
        <f t="shared" si="14"/>
        <v>143</v>
      </c>
      <c r="B147" s="14">
        <f t="shared" si="14"/>
        <v>43991</v>
      </c>
      <c r="C147" s="58">
        <f t="shared" si="11"/>
        <v>100</v>
      </c>
      <c r="D147" s="15" t="s">
        <v>9</v>
      </c>
      <c r="E147" s="15"/>
      <c r="F147" s="32">
        <v>0.02</v>
      </c>
      <c r="G147" s="15" t="s">
        <v>5</v>
      </c>
      <c r="H147" s="58">
        <f t="shared" si="12"/>
        <v>2</v>
      </c>
      <c r="I147" s="19"/>
      <c r="J147" s="58">
        <f>SUM(H$5:H147)+SUM(M$5:M147)-SUM(N$5:N146)</f>
        <v>126</v>
      </c>
      <c r="K147" s="19"/>
      <c r="L147" s="31"/>
      <c r="M147" s="31"/>
      <c r="N147" s="39">
        <f t="shared" si="13"/>
        <v>0</v>
      </c>
      <c r="O147" s="31"/>
      <c r="P147" s="76"/>
      <c r="Q147" s="76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spans="1:33">
      <c r="A148">
        <f t="shared" si="14"/>
        <v>144</v>
      </c>
      <c r="B148" s="14">
        <f t="shared" si="14"/>
        <v>43992</v>
      </c>
      <c r="C148" s="58">
        <f t="shared" si="11"/>
        <v>100</v>
      </c>
      <c r="D148" s="15" t="s">
        <v>9</v>
      </c>
      <c r="E148" s="15"/>
      <c r="F148" s="32">
        <v>0.02</v>
      </c>
      <c r="G148" s="15" t="s">
        <v>5</v>
      </c>
      <c r="H148" s="58">
        <f t="shared" si="12"/>
        <v>2</v>
      </c>
      <c r="I148" s="19"/>
      <c r="J148" s="58">
        <f>SUM(H$5:H148)+SUM(M$5:M148)-SUM(N$5:N147)</f>
        <v>128</v>
      </c>
      <c r="K148" s="19"/>
      <c r="L148" s="31"/>
      <c r="M148" s="31"/>
      <c r="N148" s="39">
        <f t="shared" si="13"/>
        <v>0</v>
      </c>
      <c r="O148" s="31"/>
      <c r="P148" s="76"/>
      <c r="Q148" s="76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spans="1:33">
      <c r="A149">
        <f t="shared" si="14"/>
        <v>145</v>
      </c>
      <c r="B149" s="14">
        <f t="shared" si="14"/>
        <v>43993</v>
      </c>
      <c r="C149" s="58">
        <f t="shared" si="11"/>
        <v>100</v>
      </c>
      <c r="D149" s="15" t="s">
        <v>9</v>
      </c>
      <c r="E149" s="15"/>
      <c r="F149" s="32">
        <v>0.02</v>
      </c>
      <c r="G149" s="15" t="s">
        <v>5</v>
      </c>
      <c r="H149" s="58">
        <f t="shared" si="12"/>
        <v>2</v>
      </c>
      <c r="I149" s="19"/>
      <c r="J149" s="58">
        <f>SUM(H$5:H149)+SUM(M$5:M149)-SUM(N$5:N148)</f>
        <v>130</v>
      </c>
      <c r="K149" s="19"/>
      <c r="L149" s="31"/>
      <c r="M149" s="31"/>
      <c r="N149" s="39">
        <f t="shared" si="13"/>
        <v>0</v>
      </c>
      <c r="O149" s="31"/>
      <c r="P149" s="76"/>
      <c r="Q149" s="76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>
      <c r="A150">
        <f t="shared" si="14"/>
        <v>146</v>
      </c>
      <c r="B150" s="14">
        <f t="shared" si="14"/>
        <v>43994</v>
      </c>
      <c r="C150" s="58">
        <f t="shared" si="11"/>
        <v>100</v>
      </c>
      <c r="D150" s="15" t="s">
        <v>9</v>
      </c>
      <c r="E150" s="15"/>
      <c r="F150" s="32">
        <v>0.02</v>
      </c>
      <c r="G150" s="15" t="s">
        <v>5</v>
      </c>
      <c r="H150" s="58">
        <f t="shared" si="12"/>
        <v>2</v>
      </c>
      <c r="I150" s="19"/>
      <c r="J150" s="58">
        <f>SUM(H$5:H150)+SUM(M$5:M150)-SUM(N$5:N149)</f>
        <v>132</v>
      </c>
      <c r="K150" s="19"/>
      <c r="L150" s="31"/>
      <c r="M150" s="31"/>
      <c r="N150" s="39">
        <f t="shared" si="13"/>
        <v>0</v>
      </c>
      <c r="O150" s="31"/>
      <c r="P150" s="76"/>
      <c r="Q150" s="76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>
      <c r="A151">
        <f t="shared" si="14"/>
        <v>147</v>
      </c>
      <c r="B151" s="14">
        <f t="shared" si="14"/>
        <v>43995</v>
      </c>
      <c r="C151" s="58">
        <f t="shared" si="11"/>
        <v>100</v>
      </c>
      <c r="D151" s="15" t="s">
        <v>9</v>
      </c>
      <c r="E151" s="15"/>
      <c r="F151" s="32">
        <v>0.02</v>
      </c>
      <c r="G151" s="15" t="s">
        <v>5</v>
      </c>
      <c r="H151" s="58">
        <f t="shared" si="12"/>
        <v>2</v>
      </c>
      <c r="I151" s="19"/>
      <c r="J151" s="58">
        <f>SUM(H$5:H151)+SUM(M$5:M151)-SUM(N$5:N150)</f>
        <v>134</v>
      </c>
      <c r="K151" s="19"/>
      <c r="L151" s="31"/>
      <c r="M151" s="31"/>
      <c r="N151" s="39">
        <f t="shared" si="13"/>
        <v>0</v>
      </c>
      <c r="O151" s="31"/>
      <c r="P151" s="76"/>
      <c r="Q151" s="76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spans="1:33">
      <c r="A152">
        <f t="shared" si="14"/>
        <v>148</v>
      </c>
      <c r="B152" s="14">
        <f t="shared" si="14"/>
        <v>43996</v>
      </c>
      <c r="C152" s="58">
        <f t="shared" si="11"/>
        <v>100</v>
      </c>
      <c r="D152" s="15" t="s">
        <v>9</v>
      </c>
      <c r="E152" s="15"/>
      <c r="F152" s="32">
        <v>0.02</v>
      </c>
      <c r="G152" s="15" t="s">
        <v>5</v>
      </c>
      <c r="H152" s="58">
        <f t="shared" si="12"/>
        <v>2</v>
      </c>
      <c r="I152" s="19"/>
      <c r="J152" s="58">
        <f>SUM(H$5:H152)+SUM(M$5:M152)-SUM(N$5:N151)</f>
        <v>136</v>
      </c>
      <c r="K152" s="19"/>
      <c r="L152" s="31"/>
      <c r="M152" s="31"/>
      <c r="N152" s="39">
        <f t="shared" si="13"/>
        <v>0</v>
      </c>
      <c r="O152" s="31"/>
      <c r="P152" s="76"/>
      <c r="Q152" s="76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spans="1:33">
      <c r="A153">
        <f t="shared" si="14"/>
        <v>149</v>
      </c>
      <c r="B153" s="14">
        <f t="shared" si="14"/>
        <v>43997</v>
      </c>
      <c r="C153" s="58">
        <f t="shared" si="11"/>
        <v>100</v>
      </c>
      <c r="D153" s="15" t="s">
        <v>9</v>
      </c>
      <c r="E153" s="15"/>
      <c r="F153" s="32">
        <v>0.02</v>
      </c>
      <c r="G153" s="15" t="s">
        <v>5</v>
      </c>
      <c r="H153" s="58">
        <f t="shared" si="12"/>
        <v>2</v>
      </c>
      <c r="I153" s="19"/>
      <c r="J153" s="58">
        <f>SUM(H$5:H153)+SUM(M$5:M153)-SUM(N$5:N152)</f>
        <v>138</v>
      </c>
      <c r="K153" s="19"/>
      <c r="L153" s="31"/>
      <c r="M153" s="31"/>
      <c r="N153" s="39">
        <f t="shared" si="13"/>
        <v>0</v>
      </c>
      <c r="O153" s="31"/>
      <c r="P153" s="76"/>
      <c r="Q153" s="76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spans="1:33">
      <c r="A154">
        <f t="shared" si="14"/>
        <v>150</v>
      </c>
      <c r="B154" s="14">
        <f t="shared" si="14"/>
        <v>43998</v>
      </c>
      <c r="C154" s="58">
        <f t="shared" si="11"/>
        <v>100</v>
      </c>
      <c r="D154" s="15" t="s">
        <v>9</v>
      </c>
      <c r="E154" s="15"/>
      <c r="F154" s="32">
        <v>0.02</v>
      </c>
      <c r="G154" s="15" t="s">
        <v>5</v>
      </c>
      <c r="H154" s="58">
        <f t="shared" si="12"/>
        <v>2</v>
      </c>
      <c r="I154" s="19"/>
      <c r="J154" s="58">
        <f>SUM(H$5:H154)+SUM(M$5:M154)-SUM(N$5:N153)</f>
        <v>140</v>
      </c>
      <c r="K154" s="19"/>
      <c r="L154" s="31"/>
      <c r="M154" s="31"/>
      <c r="N154" s="39">
        <f t="shared" si="13"/>
        <v>0</v>
      </c>
      <c r="O154" s="31"/>
      <c r="P154" s="76"/>
      <c r="Q154" s="76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>
      <c r="A155">
        <f t="shared" si="14"/>
        <v>151</v>
      </c>
      <c r="B155" s="14">
        <f t="shared" si="14"/>
        <v>43999</v>
      </c>
      <c r="C155" s="58">
        <f t="shared" si="11"/>
        <v>100</v>
      </c>
      <c r="D155" s="15" t="s">
        <v>9</v>
      </c>
      <c r="E155" s="15"/>
      <c r="F155" s="32">
        <v>0.02</v>
      </c>
      <c r="G155" s="15" t="s">
        <v>5</v>
      </c>
      <c r="H155" s="58">
        <f t="shared" si="12"/>
        <v>2</v>
      </c>
      <c r="I155" s="19"/>
      <c r="J155" s="58">
        <f>SUM(H$5:H155)+SUM(M$5:M155)-SUM(N$5:N154)</f>
        <v>142</v>
      </c>
      <c r="K155" s="19"/>
      <c r="L155" s="31"/>
      <c r="M155" s="31"/>
      <c r="N155" s="39">
        <f t="shared" si="13"/>
        <v>0</v>
      </c>
      <c r="O155" s="31"/>
      <c r="P155" s="76"/>
      <c r="Q155" s="76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>
      <c r="A156">
        <f t="shared" si="14"/>
        <v>152</v>
      </c>
      <c r="B156" s="14">
        <f t="shared" si="14"/>
        <v>44000</v>
      </c>
      <c r="C156" s="58">
        <f t="shared" si="11"/>
        <v>100</v>
      </c>
      <c r="D156" s="15" t="s">
        <v>9</v>
      </c>
      <c r="E156" s="15"/>
      <c r="F156" s="32">
        <v>0.02</v>
      </c>
      <c r="G156" s="15" t="s">
        <v>5</v>
      </c>
      <c r="H156" s="58">
        <f t="shared" si="12"/>
        <v>2</v>
      </c>
      <c r="I156" s="19"/>
      <c r="J156" s="58">
        <f>SUM(H$5:H156)+SUM(M$5:M156)-SUM(N$5:N155)</f>
        <v>144</v>
      </c>
      <c r="K156" s="19"/>
      <c r="L156" s="31"/>
      <c r="M156" s="31"/>
      <c r="N156" s="39">
        <f t="shared" si="13"/>
        <v>0</v>
      </c>
      <c r="O156" s="31"/>
      <c r="P156" s="76"/>
      <c r="Q156" s="76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spans="1:33">
      <c r="A157">
        <f t="shared" si="14"/>
        <v>153</v>
      </c>
      <c r="B157" s="14">
        <f t="shared" si="14"/>
        <v>44001</v>
      </c>
      <c r="C157" s="58">
        <f t="shared" si="11"/>
        <v>100</v>
      </c>
      <c r="D157" s="15" t="s">
        <v>9</v>
      </c>
      <c r="E157" s="15"/>
      <c r="F157" s="32">
        <v>0.02</v>
      </c>
      <c r="G157" s="15" t="s">
        <v>5</v>
      </c>
      <c r="H157" s="58">
        <f t="shared" si="12"/>
        <v>2</v>
      </c>
      <c r="I157" s="19"/>
      <c r="J157" s="58">
        <f>SUM(H$5:H157)+SUM(M$5:M157)-SUM(N$5:N156)</f>
        <v>146</v>
      </c>
      <c r="K157" s="19"/>
      <c r="L157" s="31"/>
      <c r="M157" s="31"/>
      <c r="N157" s="39">
        <f t="shared" si="13"/>
        <v>0</v>
      </c>
      <c r="O157" s="31"/>
      <c r="P157" s="76"/>
      <c r="Q157" s="76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>
      <c r="A158">
        <f t="shared" si="14"/>
        <v>154</v>
      </c>
      <c r="B158" s="14">
        <f t="shared" si="14"/>
        <v>44002</v>
      </c>
      <c r="C158" s="58">
        <f t="shared" si="11"/>
        <v>100</v>
      </c>
      <c r="D158" s="15" t="s">
        <v>9</v>
      </c>
      <c r="E158" s="15"/>
      <c r="F158" s="32">
        <v>0.02</v>
      </c>
      <c r="G158" s="15" t="s">
        <v>5</v>
      </c>
      <c r="H158" s="58">
        <f t="shared" si="12"/>
        <v>2</v>
      </c>
      <c r="I158" s="19"/>
      <c r="J158" s="58">
        <f>SUM(H$5:H158)+SUM(M$5:M158)-SUM(N$5:N157)</f>
        <v>148</v>
      </c>
      <c r="K158" s="19"/>
      <c r="L158" s="31"/>
      <c r="M158" s="31"/>
      <c r="N158" s="39">
        <f t="shared" si="13"/>
        <v>0</v>
      </c>
      <c r="O158" s="31"/>
      <c r="P158" s="76"/>
      <c r="Q158" s="76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>
      <c r="A159">
        <f t="shared" si="14"/>
        <v>155</v>
      </c>
      <c r="B159" s="14">
        <f t="shared" si="14"/>
        <v>44003</v>
      </c>
      <c r="C159" s="58">
        <f t="shared" si="11"/>
        <v>100</v>
      </c>
      <c r="D159" s="15" t="s">
        <v>9</v>
      </c>
      <c r="E159" s="15"/>
      <c r="F159" s="32">
        <v>0.02</v>
      </c>
      <c r="G159" s="15" t="s">
        <v>5</v>
      </c>
      <c r="H159" s="58">
        <f t="shared" si="12"/>
        <v>2</v>
      </c>
      <c r="I159" s="19"/>
      <c r="J159" s="58">
        <f>SUM(H$5:H159)+SUM(M$5:M159)-SUM(N$5:N158)</f>
        <v>150</v>
      </c>
      <c r="K159" s="19"/>
      <c r="L159" s="31"/>
      <c r="M159" s="31"/>
      <c r="N159" s="39">
        <f t="shared" si="13"/>
        <v>0</v>
      </c>
      <c r="O159" s="31"/>
      <c r="P159" s="76"/>
      <c r="Q159" s="76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>
      <c r="A160">
        <f t="shared" si="14"/>
        <v>156</v>
      </c>
      <c r="B160" s="14">
        <f t="shared" si="14"/>
        <v>44004</v>
      </c>
      <c r="C160" s="58">
        <f t="shared" si="11"/>
        <v>100</v>
      </c>
      <c r="D160" s="15" t="s">
        <v>9</v>
      </c>
      <c r="E160" s="15"/>
      <c r="F160" s="32">
        <v>0.02</v>
      </c>
      <c r="G160" s="15" t="s">
        <v>5</v>
      </c>
      <c r="H160" s="58">
        <f t="shared" si="12"/>
        <v>2</v>
      </c>
      <c r="I160" s="19"/>
      <c r="J160" s="58">
        <f>SUM(H$5:H160)+SUM(M$5:M160)-SUM(N$5:N159)</f>
        <v>152</v>
      </c>
      <c r="K160" s="19"/>
      <c r="L160" s="31"/>
      <c r="M160" s="31"/>
      <c r="N160" s="39">
        <f t="shared" si="13"/>
        <v>0</v>
      </c>
      <c r="O160" s="31"/>
      <c r="P160" s="76"/>
      <c r="Q160" s="76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>
      <c r="A161">
        <f t="shared" si="14"/>
        <v>157</v>
      </c>
      <c r="B161" s="14">
        <f t="shared" si="14"/>
        <v>44005</v>
      </c>
      <c r="C161" s="58">
        <f t="shared" si="11"/>
        <v>100</v>
      </c>
      <c r="D161" s="15" t="s">
        <v>9</v>
      </c>
      <c r="E161" s="15"/>
      <c r="F161" s="32">
        <v>0.02</v>
      </c>
      <c r="G161" s="15" t="s">
        <v>5</v>
      </c>
      <c r="H161" s="58">
        <f t="shared" si="12"/>
        <v>2</v>
      </c>
      <c r="I161" s="19"/>
      <c r="J161" s="58">
        <f>SUM(H$5:H161)+SUM(M$5:M161)-SUM(N$5:N160)</f>
        <v>154</v>
      </c>
      <c r="K161" s="19"/>
      <c r="L161" s="31"/>
      <c r="M161" s="31"/>
      <c r="N161" s="39">
        <f t="shared" si="13"/>
        <v>0</v>
      </c>
      <c r="O161" s="31"/>
      <c r="P161" s="76"/>
      <c r="Q161" s="76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spans="1:33">
      <c r="A162">
        <f t="shared" si="14"/>
        <v>158</v>
      </c>
      <c r="B162" s="14">
        <f t="shared" si="14"/>
        <v>44006</v>
      </c>
      <c r="C162" s="58">
        <f t="shared" si="11"/>
        <v>100</v>
      </c>
      <c r="D162" s="15" t="s">
        <v>9</v>
      </c>
      <c r="E162" s="15"/>
      <c r="F162" s="32">
        <v>0.02</v>
      </c>
      <c r="G162" s="15" t="s">
        <v>5</v>
      </c>
      <c r="H162" s="58">
        <f t="shared" si="12"/>
        <v>2</v>
      </c>
      <c r="I162" s="19"/>
      <c r="J162" s="58">
        <f>SUM(H$5:H162)+SUM(M$5:M162)-SUM(N$5:N161)</f>
        <v>156</v>
      </c>
      <c r="K162" s="19"/>
      <c r="L162" s="31"/>
      <c r="M162" s="31"/>
      <c r="N162" s="39">
        <f t="shared" si="13"/>
        <v>0</v>
      </c>
      <c r="O162" s="31"/>
      <c r="P162" s="76"/>
      <c r="Q162" s="76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spans="1:33">
      <c r="A163">
        <f t="shared" si="14"/>
        <v>159</v>
      </c>
      <c r="B163" s="14">
        <f t="shared" si="14"/>
        <v>44007</v>
      </c>
      <c r="C163" s="58">
        <f t="shared" si="11"/>
        <v>100</v>
      </c>
      <c r="D163" s="15" t="s">
        <v>9</v>
      </c>
      <c r="E163" s="15"/>
      <c r="F163" s="32">
        <v>0.02</v>
      </c>
      <c r="G163" s="15" t="s">
        <v>5</v>
      </c>
      <c r="H163" s="58">
        <f t="shared" si="12"/>
        <v>2</v>
      </c>
      <c r="I163" s="19"/>
      <c r="J163" s="58">
        <f>SUM(H$5:H163)+SUM(M$5:M163)-SUM(N$5:N162)</f>
        <v>158</v>
      </c>
      <c r="K163" s="19"/>
      <c r="L163" s="31"/>
      <c r="M163" s="31"/>
      <c r="N163" s="39">
        <f t="shared" si="13"/>
        <v>0</v>
      </c>
      <c r="O163" s="31"/>
      <c r="P163" s="76"/>
      <c r="Q163" s="76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spans="1:33">
      <c r="A164">
        <f t="shared" si="14"/>
        <v>160</v>
      </c>
      <c r="B164" s="14">
        <f t="shared" si="14"/>
        <v>44008</v>
      </c>
      <c r="C164" s="58">
        <f t="shared" si="11"/>
        <v>100</v>
      </c>
      <c r="D164" s="15" t="s">
        <v>9</v>
      </c>
      <c r="E164" s="15"/>
      <c r="F164" s="32">
        <v>0.02</v>
      </c>
      <c r="G164" s="15" t="s">
        <v>5</v>
      </c>
      <c r="H164" s="58">
        <f t="shared" si="12"/>
        <v>2</v>
      </c>
      <c r="I164" s="19"/>
      <c r="J164" s="58">
        <f>SUM(H$5:H164)+SUM(M$5:M164)-SUM(N$5:N163)</f>
        <v>160</v>
      </c>
      <c r="K164" s="19"/>
      <c r="L164" s="31"/>
      <c r="M164" s="31"/>
      <c r="N164" s="39">
        <f t="shared" si="13"/>
        <v>0</v>
      </c>
      <c r="O164" s="31"/>
      <c r="P164" s="76"/>
      <c r="Q164" s="76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spans="1:33">
      <c r="A165">
        <f t="shared" si="14"/>
        <v>161</v>
      </c>
      <c r="B165" s="14">
        <f t="shared" si="14"/>
        <v>44009</v>
      </c>
      <c r="C165" s="58">
        <f t="shared" si="11"/>
        <v>100</v>
      </c>
      <c r="D165" s="15" t="s">
        <v>9</v>
      </c>
      <c r="E165" s="15"/>
      <c r="F165" s="32">
        <v>0.02</v>
      </c>
      <c r="G165" s="15" t="s">
        <v>5</v>
      </c>
      <c r="H165" s="58">
        <f t="shared" si="12"/>
        <v>2</v>
      </c>
      <c r="I165" s="19"/>
      <c r="J165" s="58">
        <f>SUM(H$5:H165)+SUM(M$5:M165)-SUM(N$5:N164)</f>
        <v>162</v>
      </c>
      <c r="K165" s="19"/>
      <c r="L165" s="31"/>
      <c r="M165" s="31"/>
      <c r="N165" s="39">
        <f t="shared" si="13"/>
        <v>0</v>
      </c>
      <c r="O165" s="31"/>
      <c r="P165" s="76"/>
      <c r="Q165" s="76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spans="1:33">
      <c r="A166">
        <f t="shared" si="14"/>
        <v>162</v>
      </c>
      <c r="B166" s="14">
        <f t="shared" si="14"/>
        <v>44010</v>
      </c>
      <c r="C166" s="58">
        <f t="shared" si="11"/>
        <v>100</v>
      </c>
      <c r="D166" s="15" t="s">
        <v>9</v>
      </c>
      <c r="E166" s="15"/>
      <c r="F166" s="32">
        <v>0.02</v>
      </c>
      <c r="G166" s="15" t="s">
        <v>5</v>
      </c>
      <c r="H166" s="58">
        <f t="shared" si="12"/>
        <v>2</v>
      </c>
      <c r="I166" s="19"/>
      <c r="J166" s="58">
        <f>SUM(H$5:H166)+SUM(M$5:M166)-SUM(N$5:N165)</f>
        <v>164</v>
      </c>
      <c r="K166" s="19"/>
      <c r="L166" s="31"/>
      <c r="M166" s="31"/>
      <c r="N166" s="39">
        <f t="shared" si="13"/>
        <v>0</v>
      </c>
      <c r="O166" s="31"/>
      <c r="P166" s="76"/>
      <c r="Q166" s="76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spans="1:33">
      <c r="A167">
        <f t="shared" si="14"/>
        <v>163</v>
      </c>
      <c r="B167" s="14">
        <f t="shared" si="14"/>
        <v>44011</v>
      </c>
      <c r="C167" s="58">
        <f t="shared" si="11"/>
        <v>100</v>
      </c>
      <c r="D167" s="15" t="s">
        <v>9</v>
      </c>
      <c r="E167" s="15"/>
      <c r="F167" s="32">
        <v>0.02</v>
      </c>
      <c r="G167" s="15" t="s">
        <v>5</v>
      </c>
      <c r="H167" s="58">
        <f t="shared" si="12"/>
        <v>2</v>
      </c>
      <c r="I167" s="19"/>
      <c r="J167" s="58">
        <f>SUM(H$5:H167)+SUM(M$5:M167)-SUM(N$5:N166)</f>
        <v>166</v>
      </c>
      <c r="K167" s="19"/>
      <c r="L167" s="31"/>
      <c r="M167" s="31"/>
      <c r="N167" s="39">
        <f t="shared" si="13"/>
        <v>0</v>
      </c>
      <c r="O167" s="31"/>
      <c r="P167" s="76"/>
      <c r="Q167" s="76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spans="1:33">
      <c r="A168">
        <f t="shared" si="14"/>
        <v>164</v>
      </c>
      <c r="B168" s="14">
        <f t="shared" si="14"/>
        <v>44012</v>
      </c>
      <c r="C168" s="58">
        <f t="shared" si="11"/>
        <v>100</v>
      </c>
      <c r="D168" s="15" t="s">
        <v>9</v>
      </c>
      <c r="E168" s="15"/>
      <c r="F168" s="32">
        <v>0.02</v>
      </c>
      <c r="G168" s="15" t="s">
        <v>5</v>
      </c>
      <c r="H168" s="58">
        <f t="shared" si="12"/>
        <v>2</v>
      </c>
      <c r="I168" s="19"/>
      <c r="J168" s="58">
        <f>SUM(H$5:H168)+SUM(M$5:M168)-SUM(N$5:N167)</f>
        <v>168</v>
      </c>
      <c r="K168" s="19"/>
      <c r="L168" s="31"/>
      <c r="M168" s="31"/>
      <c r="N168" s="39">
        <f t="shared" si="13"/>
        <v>0</v>
      </c>
      <c r="O168" s="31"/>
      <c r="P168" s="76"/>
      <c r="Q168" s="76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spans="1:33">
      <c r="A169">
        <f t="shared" si="14"/>
        <v>165</v>
      </c>
      <c r="B169" s="14">
        <f t="shared" si="14"/>
        <v>44013</v>
      </c>
      <c r="C169" s="58">
        <f t="shared" si="11"/>
        <v>100</v>
      </c>
      <c r="D169" s="15" t="s">
        <v>9</v>
      </c>
      <c r="E169" s="15"/>
      <c r="F169" s="32">
        <v>0.02</v>
      </c>
      <c r="G169" s="15" t="s">
        <v>5</v>
      </c>
      <c r="H169" s="58">
        <f t="shared" si="12"/>
        <v>2</v>
      </c>
      <c r="I169" s="19"/>
      <c r="J169" s="58">
        <f>SUM(H$5:H169)+SUM(M$5:M169)-SUM(N$5:N168)</f>
        <v>170</v>
      </c>
      <c r="K169" s="19"/>
      <c r="L169" s="31"/>
      <c r="M169" s="31"/>
      <c r="N169" s="39">
        <f t="shared" si="13"/>
        <v>0</v>
      </c>
      <c r="O169" s="31"/>
      <c r="P169" s="76"/>
      <c r="Q169" s="76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spans="1:33">
      <c r="A170">
        <f t="shared" si="14"/>
        <v>166</v>
      </c>
      <c r="B170" s="14">
        <f t="shared" si="14"/>
        <v>44014</v>
      </c>
      <c r="C170" s="58">
        <f t="shared" si="11"/>
        <v>100</v>
      </c>
      <c r="D170" s="15" t="s">
        <v>9</v>
      </c>
      <c r="E170" s="15"/>
      <c r="F170" s="32">
        <v>0.02</v>
      </c>
      <c r="G170" s="15" t="s">
        <v>5</v>
      </c>
      <c r="H170" s="58">
        <f t="shared" si="12"/>
        <v>2</v>
      </c>
      <c r="I170" s="19"/>
      <c r="J170" s="58">
        <f>SUM(H$5:H170)+SUM(M$5:M170)-SUM(N$5:N169)</f>
        <v>172</v>
      </c>
      <c r="K170" s="19"/>
      <c r="L170" s="31"/>
      <c r="M170" s="31"/>
      <c r="N170" s="39">
        <f t="shared" si="13"/>
        <v>0</v>
      </c>
      <c r="O170" s="31"/>
      <c r="P170" s="76"/>
      <c r="Q170" s="76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spans="1:33">
      <c r="A171">
        <f t="shared" si="14"/>
        <v>167</v>
      </c>
      <c r="B171" s="14">
        <f t="shared" si="14"/>
        <v>44015</v>
      </c>
      <c r="C171" s="58">
        <f t="shared" si="11"/>
        <v>100</v>
      </c>
      <c r="D171" s="15" t="s">
        <v>9</v>
      </c>
      <c r="E171" s="15"/>
      <c r="F171" s="32">
        <v>0.02</v>
      </c>
      <c r="G171" s="15" t="s">
        <v>5</v>
      </c>
      <c r="H171" s="58">
        <f t="shared" si="12"/>
        <v>2</v>
      </c>
      <c r="I171" s="19"/>
      <c r="J171" s="58">
        <f>SUM(H$5:H171)+SUM(M$5:M171)-SUM(N$5:N170)</f>
        <v>174</v>
      </c>
      <c r="K171" s="19"/>
      <c r="L171" s="31"/>
      <c r="M171" s="31"/>
      <c r="N171" s="39">
        <f t="shared" si="13"/>
        <v>0</v>
      </c>
      <c r="O171" s="31"/>
      <c r="P171" s="76"/>
      <c r="Q171" s="76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spans="1:33">
      <c r="A172">
        <f t="shared" si="14"/>
        <v>168</v>
      </c>
      <c r="B172" s="14">
        <f t="shared" si="14"/>
        <v>44016</v>
      </c>
      <c r="C172" s="58">
        <f t="shared" si="11"/>
        <v>100</v>
      </c>
      <c r="D172" s="15" t="s">
        <v>9</v>
      </c>
      <c r="E172" s="15"/>
      <c r="F172" s="32">
        <v>0.02</v>
      </c>
      <c r="G172" s="15" t="s">
        <v>5</v>
      </c>
      <c r="H172" s="58">
        <f t="shared" si="12"/>
        <v>2</v>
      </c>
      <c r="I172" s="19"/>
      <c r="J172" s="58">
        <f>SUM(H$5:H172)+SUM(M$5:M172)-SUM(N$5:N171)</f>
        <v>176</v>
      </c>
      <c r="K172" s="19"/>
      <c r="L172" s="31"/>
      <c r="M172" s="31"/>
      <c r="N172" s="39">
        <f t="shared" si="13"/>
        <v>0</v>
      </c>
      <c r="O172" s="31"/>
      <c r="P172" s="76"/>
      <c r="Q172" s="76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spans="1:33">
      <c r="A173">
        <f t="shared" si="14"/>
        <v>169</v>
      </c>
      <c r="B173" s="14">
        <f t="shared" si="14"/>
        <v>44017</v>
      </c>
      <c r="C173" s="58">
        <f t="shared" si="11"/>
        <v>100</v>
      </c>
      <c r="D173" s="15" t="s">
        <v>9</v>
      </c>
      <c r="E173" s="15"/>
      <c r="F173" s="32">
        <v>0.02</v>
      </c>
      <c r="G173" s="15" t="s">
        <v>5</v>
      </c>
      <c r="H173" s="58">
        <f t="shared" si="12"/>
        <v>2</v>
      </c>
      <c r="I173" s="19"/>
      <c r="J173" s="58">
        <f>SUM(H$5:H173)+SUM(M$5:M173)-SUM(N$5:N172)</f>
        <v>178</v>
      </c>
      <c r="K173" s="19"/>
      <c r="L173" s="31"/>
      <c r="M173" s="31"/>
      <c r="N173" s="39">
        <f t="shared" si="13"/>
        <v>0</v>
      </c>
      <c r="O173" s="31"/>
      <c r="P173" s="76"/>
      <c r="Q173" s="76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spans="1:33">
      <c r="A174">
        <f t="shared" si="14"/>
        <v>170</v>
      </c>
      <c r="B174" s="14">
        <f t="shared" si="14"/>
        <v>44018</v>
      </c>
      <c r="C174" s="58">
        <f t="shared" si="11"/>
        <v>100</v>
      </c>
      <c r="D174" s="15" t="s">
        <v>9</v>
      </c>
      <c r="E174" s="15"/>
      <c r="F174" s="32">
        <v>0.02</v>
      </c>
      <c r="G174" s="15" t="s">
        <v>5</v>
      </c>
      <c r="H174" s="58">
        <f t="shared" si="12"/>
        <v>2</v>
      </c>
      <c r="I174" s="19"/>
      <c r="J174" s="58">
        <f>SUM(H$5:H174)+SUM(M$5:M174)-SUM(N$5:N173)</f>
        <v>180</v>
      </c>
      <c r="K174" s="19"/>
      <c r="L174" s="31"/>
      <c r="M174" s="31"/>
      <c r="N174" s="39">
        <f t="shared" si="13"/>
        <v>0</v>
      </c>
      <c r="O174" s="31"/>
      <c r="P174" s="76"/>
      <c r="Q174" s="76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spans="1:33">
      <c r="A175">
        <f t="shared" si="14"/>
        <v>171</v>
      </c>
      <c r="B175" s="14">
        <f t="shared" si="14"/>
        <v>44019</v>
      </c>
      <c r="C175" s="58">
        <f t="shared" si="11"/>
        <v>100</v>
      </c>
      <c r="D175" s="15" t="s">
        <v>9</v>
      </c>
      <c r="E175" s="15"/>
      <c r="F175" s="32">
        <v>0.02</v>
      </c>
      <c r="G175" s="15" t="s">
        <v>5</v>
      </c>
      <c r="H175" s="58">
        <f t="shared" si="12"/>
        <v>2</v>
      </c>
      <c r="I175" s="19"/>
      <c r="J175" s="58">
        <f>SUM(H$5:H175)+SUM(M$5:M175)-SUM(N$5:N174)</f>
        <v>182</v>
      </c>
      <c r="K175" s="19"/>
      <c r="L175" s="31"/>
      <c r="M175" s="31"/>
      <c r="N175" s="39">
        <f t="shared" si="13"/>
        <v>0</v>
      </c>
      <c r="O175" s="31"/>
      <c r="P175" s="76"/>
      <c r="Q175" s="76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spans="1:33">
      <c r="A176">
        <f t="shared" si="14"/>
        <v>172</v>
      </c>
      <c r="B176" s="14">
        <f t="shared" si="14"/>
        <v>44020</v>
      </c>
      <c r="C176" s="58">
        <f t="shared" si="11"/>
        <v>100</v>
      </c>
      <c r="D176" s="15" t="s">
        <v>9</v>
      </c>
      <c r="E176" s="15"/>
      <c r="F176" s="32">
        <v>0.02</v>
      </c>
      <c r="G176" s="15" t="s">
        <v>5</v>
      </c>
      <c r="H176" s="58">
        <f t="shared" si="12"/>
        <v>2</v>
      </c>
      <c r="I176" s="19"/>
      <c r="J176" s="58">
        <f>SUM(H$5:H176)+SUM(M$5:M176)-SUM(N$5:N175)</f>
        <v>184</v>
      </c>
      <c r="K176" s="19"/>
      <c r="L176" s="31"/>
      <c r="M176" s="31"/>
      <c r="N176" s="39">
        <f t="shared" si="13"/>
        <v>0</v>
      </c>
      <c r="O176" s="31"/>
      <c r="P176" s="76"/>
      <c r="Q176" s="76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spans="1:33">
      <c r="A177">
        <f t="shared" si="14"/>
        <v>173</v>
      </c>
      <c r="B177" s="14">
        <f t="shared" si="14"/>
        <v>44021</v>
      </c>
      <c r="C177" s="58">
        <f t="shared" si="11"/>
        <v>100</v>
      </c>
      <c r="D177" s="15" t="s">
        <v>9</v>
      </c>
      <c r="E177" s="15"/>
      <c r="F177" s="32">
        <v>0.02</v>
      </c>
      <c r="G177" s="15" t="s">
        <v>5</v>
      </c>
      <c r="H177" s="58">
        <f t="shared" si="12"/>
        <v>2</v>
      </c>
      <c r="I177" s="19"/>
      <c r="J177" s="58">
        <f>SUM(H$5:H177)+SUM(M$5:M177)-SUM(N$5:N176)</f>
        <v>186</v>
      </c>
      <c r="K177" s="19"/>
      <c r="L177" s="31"/>
      <c r="M177" s="31"/>
      <c r="N177" s="39">
        <f t="shared" si="13"/>
        <v>0</v>
      </c>
      <c r="O177" s="31"/>
      <c r="P177" s="76"/>
      <c r="Q177" s="76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spans="1:33">
      <c r="A178">
        <f t="shared" si="14"/>
        <v>174</v>
      </c>
      <c r="B178" s="14">
        <f t="shared" si="14"/>
        <v>44022</v>
      </c>
      <c r="C178" s="58">
        <f t="shared" si="11"/>
        <v>100</v>
      </c>
      <c r="D178" s="15" t="s">
        <v>9</v>
      </c>
      <c r="E178" s="15"/>
      <c r="F178" s="32">
        <v>0.02</v>
      </c>
      <c r="G178" s="15" t="s">
        <v>5</v>
      </c>
      <c r="H178" s="58">
        <f t="shared" si="12"/>
        <v>2</v>
      </c>
      <c r="I178" s="19"/>
      <c r="J178" s="58">
        <f>SUM(H$5:H178)+SUM(M$5:M178)-SUM(N$5:N177)</f>
        <v>188</v>
      </c>
      <c r="K178" s="19"/>
      <c r="L178" s="31"/>
      <c r="M178" s="31"/>
      <c r="N178" s="39">
        <f t="shared" si="13"/>
        <v>0</v>
      </c>
      <c r="O178" s="31"/>
      <c r="P178" s="76"/>
      <c r="Q178" s="76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spans="1:33">
      <c r="A179">
        <f t="shared" si="14"/>
        <v>175</v>
      </c>
      <c r="B179" s="14">
        <f t="shared" si="14"/>
        <v>44023</v>
      </c>
      <c r="C179" s="58">
        <f t="shared" ref="C179:C242" si="15">C178+L178</f>
        <v>100</v>
      </c>
      <c r="D179" s="15" t="s">
        <v>9</v>
      </c>
      <c r="E179" s="15"/>
      <c r="F179" s="32">
        <v>0.02</v>
      </c>
      <c r="G179" s="15" t="s">
        <v>5</v>
      </c>
      <c r="H179" s="58">
        <f t="shared" ref="H179:H242" si="16">(C179*F179)</f>
        <v>2</v>
      </c>
      <c r="I179" s="19"/>
      <c r="J179" s="58">
        <f>SUM(H$5:H179)+SUM(M$5:M179)-SUM(N$5:N178)</f>
        <v>190</v>
      </c>
      <c r="K179" s="19"/>
      <c r="L179" s="31"/>
      <c r="M179" s="31"/>
      <c r="N179" s="39">
        <f t="shared" si="13"/>
        <v>0</v>
      </c>
      <c r="O179" s="31"/>
      <c r="P179" s="76"/>
      <c r="Q179" s="76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33">
      <c r="A180">
        <f t="shared" si="14"/>
        <v>176</v>
      </c>
      <c r="B180" s="14">
        <f t="shared" si="14"/>
        <v>44024</v>
      </c>
      <c r="C180" s="58">
        <f t="shared" si="15"/>
        <v>100</v>
      </c>
      <c r="D180" s="15" t="s">
        <v>9</v>
      </c>
      <c r="E180" s="15"/>
      <c r="F180" s="32">
        <v>0.02</v>
      </c>
      <c r="G180" s="15" t="s">
        <v>5</v>
      </c>
      <c r="H180" s="58">
        <f t="shared" si="16"/>
        <v>2</v>
      </c>
      <c r="I180" s="19"/>
      <c r="J180" s="58">
        <f>SUM(H$5:H180)+SUM(M$5:M180)-SUM(N$5:N179)</f>
        <v>192</v>
      </c>
      <c r="K180" s="19"/>
      <c r="L180" s="31"/>
      <c r="M180" s="31"/>
      <c r="N180" s="39">
        <f t="shared" si="13"/>
        <v>0</v>
      </c>
      <c r="O180" s="31"/>
      <c r="P180" s="76"/>
      <c r="Q180" s="76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spans="1:33">
      <c r="A181">
        <f t="shared" si="14"/>
        <v>177</v>
      </c>
      <c r="B181" s="14">
        <f t="shared" si="14"/>
        <v>44025</v>
      </c>
      <c r="C181" s="58">
        <f t="shared" si="15"/>
        <v>100</v>
      </c>
      <c r="D181" s="15" t="s">
        <v>9</v>
      </c>
      <c r="E181" s="15"/>
      <c r="F181" s="32">
        <v>0.02</v>
      </c>
      <c r="G181" s="15" t="s">
        <v>5</v>
      </c>
      <c r="H181" s="58">
        <f t="shared" si="16"/>
        <v>2</v>
      </c>
      <c r="I181" s="19"/>
      <c r="J181" s="58">
        <f>SUM(H$5:H181)+SUM(M$5:M181)-SUM(N$5:N180)</f>
        <v>194</v>
      </c>
      <c r="K181" s="19"/>
      <c r="L181" s="31"/>
      <c r="M181" s="31"/>
      <c r="N181" s="39">
        <f t="shared" ref="N181:N244" si="17">+L71</f>
        <v>0</v>
      </c>
      <c r="O181" s="31"/>
      <c r="P181" s="76"/>
      <c r="Q181" s="76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spans="1:33">
      <c r="A182">
        <f t="shared" si="14"/>
        <v>178</v>
      </c>
      <c r="B182" s="14">
        <f t="shared" si="14"/>
        <v>44026</v>
      </c>
      <c r="C182" s="58">
        <f t="shared" si="15"/>
        <v>100</v>
      </c>
      <c r="D182" s="15" t="s">
        <v>9</v>
      </c>
      <c r="E182" s="15"/>
      <c r="F182" s="32">
        <v>0.02</v>
      </c>
      <c r="G182" s="15" t="s">
        <v>5</v>
      </c>
      <c r="H182" s="58">
        <f t="shared" si="16"/>
        <v>2</v>
      </c>
      <c r="I182" s="19"/>
      <c r="J182" s="58">
        <f>SUM(H$5:H182)+SUM(M$5:M182)-SUM(N$5:N181)</f>
        <v>196</v>
      </c>
      <c r="K182" s="19"/>
      <c r="L182" s="31"/>
      <c r="M182" s="31"/>
      <c r="N182" s="39">
        <f t="shared" si="17"/>
        <v>0</v>
      </c>
      <c r="O182" s="31"/>
      <c r="P182" s="76"/>
      <c r="Q182" s="76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spans="1:33">
      <c r="A183">
        <f t="shared" si="14"/>
        <v>179</v>
      </c>
      <c r="B183" s="14">
        <f t="shared" si="14"/>
        <v>44027</v>
      </c>
      <c r="C183" s="58">
        <f t="shared" si="15"/>
        <v>100</v>
      </c>
      <c r="D183" s="15" t="s">
        <v>9</v>
      </c>
      <c r="E183" s="15"/>
      <c r="F183" s="32">
        <v>0.02</v>
      </c>
      <c r="G183" s="15" t="s">
        <v>5</v>
      </c>
      <c r="H183" s="58">
        <f t="shared" si="16"/>
        <v>2</v>
      </c>
      <c r="I183" s="19"/>
      <c r="J183" s="58">
        <f>SUM(H$5:H183)+SUM(M$5:M183)-SUM(N$5:N182)</f>
        <v>198</v>
      </c>
      <c r="K183" s="19"/>
      <c r="L183" s="31"/>
      <c r="M183" s="31"/>
      <c r="N183" s="39">
        <f t="shared" si="17"/>
        <v>0</v>
      </c>
      <c r="O183" s="31"/>
      <c r="P183" s="76"/>
      <c r="Q183" s="76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spans="1:33">
      <c r="A184">
        <f t="shared" si="14"/>
        <v>180</v>
      </c>
      <c r="B184" s="14">
        <f t="shared" si="14"/>
        <v>44028</v>
      </c>
      <c r="C184" s="58">
        <f t="shared" si="15"/>
        <v>100</v>
      </c>
      <c r="D184" s="15" t="s">
        <v>9</v>
      </c>
      <c r="E184" s="15"/>
      <c r="F184" s="32">
        <v>0.02</v>
      </c>
      <c r="G184" s="15" t="s">
        <v>5</v>
      </c>
      <c r="H184" s="58">
        <f t="shared" si="16"/>
        <v>2</v>
      </c>
      <c r="I184" s="19"/>
      <c r="J184" s="58">
        <f>SUM(H$5:H184)+SUM(M$5:M184)-SUM(N$5:N183)</f>
        <v>200</v>
      </c>
      <c r="K184" s="19"/>
      <c r="L184" s="31"/>
      <c r="M184" s="31"/>
      <c r="N184" s="39">
        <f t="shared" si="17"/>
        <v>0</v>
      </c>
      <c r="O184" s="31"/>
      <c r="P184" s="76"/>
      <c r="Q184" s="76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spans="1:33">
      <c r="A185">
        <f t="shared" si="14"/>
        <v>181</v>
      </c>
      <c r="B185" s="14">
        <f t="shared" si="14"/>
        <v>44029</v>
      </c>
      <c r="C185" s="58">
        <f t="shared" si="15"/>
        <v>100</v>
      </c>
      <c r="D185" s="15" t="s">
        <v>9</v>
      </c>
      <c r="E185" s="15"/>
      <c r="F185" s="32">
        <v>0.02</v>
      </c>
      <c r="G185" s="15" t="s">
        <v>5</v>
      </c>
      <c r="H185" s="58">
        <f t="shared" si="16"/>
        <v>2</v>
      </c>
      <c r="I185" s="19"/>
      <c r="J185" s="58">
        <f>SUM(H$5:H185)+SUM(M$5:M185)-SUM(N$5:N184)</f>
        <v>202</v>
      </c>
      <c r="K185" s="19"/>
      <c r="L185" s="31"/>
      <c r="M185" s="31"/>
      <c r="N185" s="39">
        <f t="shared" si="17"/>
        <v>0</v>
      </c>
      <c r="O185" s="31"/>
      <c r="P185" s="76"/>
      <c r="Q185" s="76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spans="1:33">
      <c r="A186">
        <f t="shared" si="14"/>
        <v>182</v>
      </c>
      <c r="B186" s="14">
        <f t="shared" si="14"/>
        <v>44030</v>
      </c>
      <c r="C186" s="58">
        <f t="shared" si="15"/>
        <v>100</v>
      </c>
      <c r="D186" s="15" t="s">
        <v>9</v>
      </c>
      <c r="E186" s="15"/>
      <c r="F186" s="32">
        <v>0.02</v>
      </c>
      <c r="G186" s="15" t="s">
        <v>5</v>
      </c>
      <c r="H186" s="58">
        <f t="shared" si="16"/>
        <v>2</v>
      </c>
      <c r="I186" s="19"/>
      <c r="J186" s="58">
        <f>SUM(H$5:H186)+SUM(M$5:M186)-SUM(N$5:N185)</f>
        <v>204</v>
      </c>
      <c r="K186" s="19"/>
      <c r="L186" s="31"/>
      <c r="M186" s="31"/>
      <c r="N186" s="39">
        <f t="shared" si="17"/>
        <v>0</v>
      </c>
      <c r="O186" s="31"/>
      <c r="P186" s="76"/>
      <c r="Q186" s="76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spans="1:33">
      <c r="A187">
        <f t="shared" si="14"/>
        <v>183</v>
      </c>
      <c r="B187" s="14">
        <f t="shared" si="14"/>
        <v>44031</v>
      </c>
      <c r="C187" s="58">
        <f t="shared" si="15"/>
        <v>100</v>
      </c>
      <c r="D187" s="15" t="s">
        <v>9</v>
      </c>
      <c r="E187" s="15"/>
      <c r="F187" s="32">
        <v>0.02</v>
      </c>
      <c r="G187" s="15" t="s">
        <v>5</v>
      </c>
      <c r="H187" s="58">
        <f t="shared" si="16"/>
        <v>2</v>
      </c>
      <c r="I187" s="19"/>
      <c r="J187" s="58">
        <f>SUM(H$5:H187)+SUM(M$5:M187)-SUM(N$5:N186)</f>
        <v>206</v>
      </c>
      <c r="K187" s="19"/>
      <c r="L187" s="31"/>
      <c r="M187" s="31"/>
      <c r="N187" s="39">
        <f t="shared" si="17"/>
        <v>0</v>
      </c>
      <c r="O187" s="31"/>
      <c r="P187" s="76"/>
      <c r="Q187" s="76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spans="1:33">
      <c r="A188">
        <f t="shared" si="14"/>
        <v>184</v>
      </c>
      <c r="B188" s="14">
        <f t="shared" si="14"/>
        <v>44032</v>
      </c>
      <c r="C188" s="58">
        <f t="shared" si="15"/>
        <v>100</v>
      </c>
      <c r="D188" s="15" t="s">
        <v>9</v>
      </c>
      <c r="E188" s="15"/>
      <c r="F188" s="32">
        <v>0.02</v>
      </c>
      <c r="G188" s="15" t="s">
        <v>5</v>
      </c>
      <c r="H188" s="58">
        <f t="shared" si="16"/>
        <v>2</v>
      </c>
      <c r="I188" s="19"/>
      <c r="J188" s="58">
        <f>SUM(H$5:H188)+SUM(M$5:M188)-SUM(N$5:N187)</f>
        <v>208</v>
      </c>
      <c r="K188" s="19"/>
      <c r="L188" s="31"/>
      <c r="M188" s="31"/>
      <c r="N188" s="39">
        <f t="shared" si="17"/>
        <v>0</v>
      </c>
      <c r="O188" s="31"/>
      <c r="P188" s="76"/>
      <c r="Q188" s="76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spans="1:33">
      <c r="A189">
        <f t="shared" si="14"/>
        <v>185</v>
      </c>
      <c r="B189" s="14">
        <f t="shared" si="14"/>
        <v>44033</v>
      </c>
      <c r="C189" s="58">
        <f t="shared" si="15"/>
        <v>100</v>
      </c>
      <c r="D189" s="15" t="s">
        <v>9</v>
      </c>
      <c r="E189" s="15"/>
      <c r="F189" s="32">
        <v>0.02</v>
      </c>
      <c r="G189" s="15" t="s">
        <v>5</v>
      </c>
      <c r="H189" s="58">
        <f t="shared" si="16"/>
        <v>2</v>
      </c>
      <c r="I189" s="19"/>
      <c r="J189" s="58">
        <f>SUM(H$5:H189)+SUM(M$5:M189)-SUM(N$5:N188)</f>
        <v>210</v>
      </c>
      <c r="K189" s="19"/>
      <c r="L189" s="31"/>
      <c r="M189" s="31"/>
      <c r="N189" s="39">
        <f t="shared" si="17"/>
        <v>0</v>
      </c>
      <c r="O189" s="31"/>
      <c r="P189" s="76"/>
      <c r="Q189" s="76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:33">
      <c r="A190">
        <f t="shared" si="14"/>
        <v>186</v>
      </c>
      <c r="B190" s="14">
        <f t="shared" si="14"/>
        <v>44034</v>
      </c>
      <c r="C190" s="58">
        <f t="shared" si="15"/>
        <v>100</v>
      </c>
      <c r="D190" s="15" t="s">
        <v>9</v>
      </c>
      <c r="E190" s="15"/>
      <c r="F190" s="32">
        <v>0.02</v>
      </c>
      <c r="G190" s="15" t="s">
        <v>5</v>
      </c>
      <c r="H190" s="58">
        <f t="shared" si="16"/>
        <v>2</v>
      </c>
      <c r="I190" s="19"/>
      <c r="J190" s="58">
        <f>SUM(H$5:H190)+SUM(M$5:M190)-SUM(N$5:N189)</f>
        <v>212</v>
      </c>
      <c r="K190" s="19"/>
      <c r="L190" s="31"/>
      <c r="M190" s="31"/>
      <c r="N190" s="39">
        <f t="shared" si="17"/>
        <v>0</v>
      </c>
      <c r="O190" s="31"/>
      <c r="P190" s="76"/>
      <c r="Q190" s="76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spans="1:33">
      <c r="A191">
        <f t="shared" si="14"/>
        <v>187</v>
      </c>
      <c r="B191" s="14">
        <f t="shared" si="14"/>
        <v>44035</v>
      </c>
      <c r="C191" s="58">
        <f t="shared" si="15"/>
        <v>100</v>
      </c>
      <c r="D191" s="15" t="s">
        <v>9</v>
      </c>
      <c r="E191" s="15"/>
      <c r="F191" s="32">
        <v>0.02</v>
      </c>
      <c r="G191" s="15" t="s">
        <v>5</v>
      </c>
      <c r="H191" s="58">
        <f t="shared" si="16"/>
        <v>2</v>
      </c>
      <c r="I191" s="19"/>
      <c r="J191" s="58">
        <f>SUM(H$5:H191)+SUM(M$5:M191)-SUM(N$5:N190)</f>
        <v>214</v>
      </c>
      <c r="K191" s="19"/>
      <c r="L191" s="31"/>
      <c r="M191" s="31"/>
      <c r="N191" s="39">
        <f t="shared" si="17"/>
        <v>0</v>
      </c>
      <c r="O191" s="31"/>
      <c r="P191" s="76"/>
      <c r="Q191" s="76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spans="1:33">
      <c r="A192">
        <f t="shared" si="14"/>
        <v>188</v>
      </c>
      <c r="B192" s="14">
        <f t="shared" si="14"/>
        <v>44036</v>
      </c>
      <c r="C192" s="58">
        <f t="shared" si="15"/>
        <v>100</v>
      </c>
      <c r="D192" s="15" t="s">
        <v>9</v>
      </c>
      <c r="E192" s="15"/>
      <c r="F192" s="32">
        <v>0.02</v>
      </c>
      <c r="G192" s="15" t="s">
        <v>5</v>
      </c>
      <c r="H192" s="58">
        <f t="shared" si="16"/>
        <v>2</v>
      </c>
      <c r="I192" s="19"/>
      <c r="J192" s="58">
        <f>SUM(H$5:H192)+SUM(M$5:M192)-SUM(N$5:N191)</f>
        <v>216</v>
      </c>
      <c r="K192" s="19"/>
      <c r="L192" s="31"/>
      <c r="M192" s="31"/>
      <c r="N192" s="39">
        <f t="shared" si="17"/>
        <v>0</v>
      </c>
      <c r="O192" s="31"/>
      <c r="P192" s="76"/>
      <c r="Q192" s="76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spans="1:33">
      <c r="A193">
        <f t="shared" si="14"/>
        <v>189</v>
      </c>
      <c r="B193" s="14">
        <f t="shared" si="14"/>
        <v>44037</v>
      </c>
      <c r="C193" s="58">
        <f t="shared" si="15"/>
        <v>100</v>
      </c>
      <c r="D193" s="15" t="s">
        <v>9</v>
      </c>
      <c r="E193" s="15"/>
      <c r="F193" s="32">
        <v>0.02</v>
      </c>
      <c r="G193" s="15" t="s">
        <v>5</v>
      </c>
      <c r="H193" s="58">
        <f t="shared" si="16"/>
        <v>2</v>
      </c>
      <c r="I193" s="19"/>
      <c r="J193" s="58">
        <f>SUM(H$5:H193)+SUM(M$5:M193)-SUM(N$5:N192)</f>
        <v>218</v>
      </c>
      <c r="K193" s="19"/>
      <c r="L193" s="31"/>
      <c r="M193" s="31"/>
      <c r="N193" s="39">
        <f t="shared" si="17"/>
        <v>0</v>
      </c>
      <c r="O193" s="31"/>
      <c r="P193" s="76"/>
      <c r="Q193" s="76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spans="1:33">
      <c r="A194">
        <f t="shared" si="14"/>
        <v>190</v>
      </c>
      <c r="B194" s="14">
        <f t="shared" si="14"/>
        <v>44038</v>
      </c>
      <c r="C194" s="58">
        <f t="shared" si="15"/>
        <v>100</v>
      </c>
      <c r="D194" s="15" t="s">
        <v>9</v>
      </c>
      <c r="E194" s="15"/>
      <c r="F194" s="32">
        <v>0.02</v>
      </c>
      <c r="G194" s="15" t="s">
        <v>5</v>
      </c>
      <c r="H194" s="58">
        <f t="shared" si="16"/>
        <v>2</v>
      </c>
      <c r="I194" s="19"/>
      <c r="J194" s="58">
        <f>SUM(H$5:H194)+SUM(M$5:M194)-SUM(N$5:N193)</f>
        <v>220</v>
      </c>
      <c r="K194" s="19"/>
      <c r="L194" s="31"/>
      <c r="M194" s="31"/>
      <c r="N194" s="39">
        <f t="shared" si="17"/>
        <v>0</v>
      </c>
      <c r="O194" s="31"/>
      <c r="P194" s="76"/>
      <c r="Q194" s="76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spans="1:33">
      <c r="A195">
        <f t="shared" si="14"/>
        <v>191</v>
      </c>
      <c r="B195" s="14">
        <f t="shared" si="14"/>
        <v>44039</v>
      </c>
      <c r="C195" s="58">
        <f t="shared" si="15"/>
        <v>100</v>
      </c>
      <c r="D195" s="15" t="s">
        <v>9</v>
      </c>
      <c r="E195" s="15"/>
      <c r="F195" s="32">
        <v>0.02</v>
      </c>
      <c r="G195" s="15" t="s">
        <v>5</v>
      </c>
      <c r="H195" s="58">
        <f t="shared" si="16"/>
        <v>2</v>
      </c>
      <c r="I195" s="19"/>
      <c r="J195" s="58">
        <f>SUM(H$5:H195)+SUM(M$5:M195)-SUM(N$5:N194)</f>
        <v>222</v>
      </c>
      <c r="K195" s="19"/>
      <c r="L195" s="31"/>
      <c r="M195" s="31"/>
      <c r="N195" s="39">
        <f t="shared" si="17"/>
        <v>0</v>
      </c>
      <c r="O195" s="31"/>
      <c r="P195" s="76"/>
      <c r="Q195" s="76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spans="1:33">
      <c r="A196">
        <f t="shared" si="14"/>
        <v>192</v>
      </c>
      <c r="B196" s="14">
        <f t="shared" si="14"/>
        <v>44040</v>
      </c>
      <c r="C196" s="58">
        <f t="shared" si="15"/>
        <v>100</v>
      </c>
      <c r="D196" s="15" t="s">
        <v>9</v>
      </c>
      <c r="E196" s="15"/>
      <c r="F196" s="32">
        <v>0.02</v>
      </c>
      <c r="G196" s="15" t="s">
        <v>5</v>
      </c>
      <c r="H196" s="58">
        <f t="shared" si="16"/>
        <v>2</v>
      </c>
      <c r="I196" s="19"/>
      <c r="J196" s="58">
        <f>SUM(H$5:H196)+SUM(M$5:M196)-SUM(N$5:N195)</f>
        <v>224</v>
      </c>
      <c r="K196" s="19"/>
      <c r="L196" s="31"/>
      <c r="M196" s="31"/>
      <c r="N196" s="39">
        <f t="shared" si="17"/>
        <v>0</v>
      </c>
      <c r="O196" s="31"/>
      <c r="P196" s="76"/>
      <c r="Q196" s="76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spans="1:33">
      <c r="A197">
        <f t="shared" si="14"/>
        <v>193</v>
      </c>
      <c r="B197" s="14">
        <f t="shared" si="14"/>
        <v>44041</v>
      </c>
      <c r="C197" s="58">
        <f t="shared" si="15"/>
        <v>100</v>
      </c>
      <c r="D197" s="15" t="s">
        <v>9</v>
      </c>
      <c r="E197" s="15"/>
      <c r="F197" s="32">
        <v>0.02</v>
      </c>
      <c r="G197" s="15" t="s">
        <v>5</v>
      </c>
      <c r="H197" s="58">
        <f t="shared" si="16"/>
        <v>2</v>
      </c>
      <c r="I197" s="19"/>
      <c r="J197" s="58">
        <f>SUM(H$5:H197)+SUM(M$5:M197)-SUM(N$5:N196)</f>
        <v>226</v>
      </c>
      <c r="K197" s="19"/>
      <c r="L197" s="31"/>
      <c r="M197" s="31"/>
      <c r="N197" s="39">
        <f t="shared" si="17"/>
        <v>0</v>
      </c>
      <c r="O197" s="31"/>
      <c r="P197" s="76"/>
      <c r="Q197" s="76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spans="1:33">
      <c r="A198">
        <f t="shared" si="14"/>
        <v>194</v>
      </c>
      <c r="B198" s="14">
        <f t="shared" si="14"/>
        <v>44042</v>
      </c>
      <c r="C198" s="58">
        <f t="shared" si="15"/>
        <v>100</v>
      </c>
      <c r="D198" s="15" t="s">
        <v>9</v>
      </c>
      <c r="E198" s="15"/>
      <c r="F198" s="32">
        <v>0.02</v>
      </c>
      <c r="G198" s="15" t="s">
        <v>5</v>
      </c>
      <c r="H198" s="58">
        <f t="shared" si="16"/>
        <v>2</v>
      </c>
      <c r="I198" s="19"/>
      <c r="J198" s="58">
        <f>SUM(H$5:H198)+SUM(M$5:M198)-SUM(N$5:N197)</f>
        <v>228</v>
      </c>
      <c r="K198" s="19"/>
      <c r="L198" s="31"/>
      <c r="M198" s="31"/>
      <c r="N198" s="39">
        <f t="shared" si="17"/>
        <v>0</v>
      </c>
      <c r="O198" s="31"/>
      <c r="P198" s="76"/>
      <c r="Q198" s="76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spans="1:33">
      <c r="A199">
        <f t="shared" si="14"/>
        <v>195</v>
      </c>
      <c r="B199" s="14">
        <f t="shared" si="14"/>
        <v>44043</v>
      </c>
      <c r="C199" s="58">
        <f t="shared" si="15"/>
        <v>100</v>
      </c>
      <c r="D199" s="15" t="s">
        <v>9</v>
      </c>
      <c r="E199" s="15"/>
      <c r="F199" s="32">
        <v>0.02</v>
      </c>
      <c r="G199" s="15" t="s">
        <v>5</v>
      </c>
      <c r="H199" s="58">
        <f t="shared" si="16"/>
        <v>2</v>
      </c>
      <c r="I199" s="19"/>
      <c r="J199" s="58">
        <f>SUM(H$5:H199)+SUM(M$5:M199)-SUM(N$5:N198)</f>
        <v>230</v>
      </c>
      <c r="K199" s="19"/>
      <c r="L199" s="31"/>
      <c r="M199" s="31"/>
      <c r="N199" s="39">
        <f t="shared" si="17"/>
        <v>0</v>
      </c>
      <c r="O199" s="31"/>
      <c r="P199" s="76"/>
      <c r="Q199" s="76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spans="1:33">
      <c r="A200">
        <f t="shared" si="14"/>
        <v>196</v>
      </c>
      <c r="B200" s="14">
        <f t="shared" si="14"/>
        <v>44044</v>
      </c>
      <c r="C200" s="58">
        <f t="shared" si="15"/>
        <v>100</v>
      </c>
      <c r="D200" s="15" t="s">
        <v>9</v>
      </c>
      <c r="E200" s="15"/>
      <c r="F200" s="32">
        <v>0.02</v>
      </c>
      <c r="G200" s="15" t="s">
        <v>5</v>
      </c>
      <c r="H200" s="58">
        <f t="shared" si="16"/>
        <v>2</v>
      </c>
      <c r="I200" s="19"/>
      <c r="J200" s="58">
        <f>SUM(H$5:H200)+SUM(M$5:M200)-SUM(N$5:N199)</f>
        <v>232</v>
      </c>
      <c r="K200" s="19"/>
      <c r="L200" s="31"/>
      <c r="M200" s="31"/>
      <c r="N200" s="39">
        <f t="shared" si="17"/>
        <v>0</v>
      </c>
      <c r="O200" s="31"/>
      <c r="P200" s="76"/>
      <c r="Q200" s="76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spans="1:33">
      <c r="A201">
        <f t="shared" ref="A201:B264" si="18">+A200+1</f>
        <v>197</v>
      </c>
      <c r="B201" s="14">
        <f t="shared" si="18"/>
        <v>44045</v>
      </c>
      <c r="C201" s="58">
        <f t="shared" si="15"/>
        <v>100</v>
      </c>
      <c r="D201" s="15" t="s">
        <v>9</v>
      </c>
      <c r="E201" s="15"/>
      <c r="F201" s="32">
        <v>0.02</v>
      </c>
      <c r="G201" s="15" t="s">
        <v>5</v>
      </c>
      <c r="H201" s="58">
        <f t="shared" si="16"/>
        <v>2</v>
      </c>
      <c r="I201" s="19"/>
      <c r="J201" s="58">
        <f>SUM(H$5:H201)+SUM(M$5:M201)-SUM(N$5:N200)</f>
        <v>234</v>
      </c>
      <c r="K201" s="19"/>
      <c r="L201" s="31"/>
      <c r="M201" s="31"/>
      <c r="N201" s="39">
        <f t="shared" si="17"/>
        <v>0</v>
      </c>
      <c r="O201" s="31"/>
      <c r="P201" s="76"/>
      <c r="Q201" s="76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spans="1:33">
      <c r="A202">
        <f t="shared" si="18"/>
        <v>198</v>
      </c>
      <c r="B202" s="14">
        <f t="shared" si="18"/>
        <v>44046</v>
      </c>
      <c r="C202" s="58">
        <f t="shared" si="15"/>
        <v>100</v>
      </c>
      <c r="D202" s="15" t="s">
        <v>9</v>
      </c>
      <c r="E202" s="15"/>
      <c r="F202" s="32">
        <v>0.02</v>
      </c>
      <c r="G202" s="15" t="s">
        <v>5</v>
      </c>
      <c r="H202" s="58">
        <f t="shared" si="16"/>
        <v>2</v>
      </c>
      <c r="I202" s="19"/>
      <c r="J202" s="58">
        <f>SUM(H$5:H202)+SUM(M$5:M202)-SUM(N$5:N201)</f>
        <v>236</v>
      </c>
      <c r="K202" s="19"/>
      <c r="L202" s="31"/>
      <c r="M202" s="31"/>
      <c r="N202" s="39">
        <f t="shared" si="17"/>
        <v>0</v>
      </c>
      <c r="O202" s="31"/>
      <c r="P202" s="76"/>
      <c r="Q202" s="76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spans="1:33">
      <c r="A203">
        <f t="shared" si="18"/>
        <v>199</v>
      </c>
      <c r="B203" s="14">
        <f t="shared" si="18"/>
        <v>44047</v>
      </c>
      <c r="C203" s="58">
        <f t="shared" si="15"/>
        <v>100</v>
      </c>
      <c r="D203" s="15" t="s">
        <v>9</v>
      </c>
      <c r="E203" s="15"/>
      <c r="F203" s="32">
        <v>0.02</v>
      </c>
      <c r="G203" s="15" t="s">
        <v>5</v>
      </c>
      <c r="H203" s="58">
        <f t="shared" si="16"/>
        <v>2</v>
      </c>
      <c r="I203" s="19"/>
      <c r="J203" s="58">
        <f>SUM(H$5:H203)+SUM(M$5:M203)-SUM(N$5:N202)</f>
        <v>238</v>
      </c>
      <c r="K203" s="19"/>
      <c r="L203" s="31"/>
      <c r="M203" s="31"/>
      <c r="N203" s="39">
        <f t="shared" si="17"/>
        <v>0</v>
      </c>
      <c r="O203" s="31"/>
      <c r="P203" s="76"/>
      <c r="Q203" s="76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spans="1:33">
      <c r="A204">
        <f t="shared" si="18"/>
        <v>200</v>
      </c>
      <c r="B204" s="14">
        <f t="shared" si="18"/>
        <v>44048</v>
      </c>
      <c r="C204" s="58">
        <f t="shared" si="15"/>
        <v>100</v>
      </c>
      <c r="D204" s="15" t="s">
        <v>9</v>
      </c>
      <c r="E204" s="15"/>
      <c r="F204" s="32">
        <v>0.02</v>
      </c>
      <c r="G204" s="15" t="s">
        <v>5</v>
      </c>
      <c r="H204" s="58">
        <f t="shared" si="16"/>
        <v>2</v>
      </c>
      <c r="I204" s="19"/>
      <c r="J204" s="58">
        <f>SUM(H$5:H204)+SUM(M$5:M204)-SUM(N$5:N203)</f>
        <v>240</v>
      </c>
      <c r="K204" s="19"/>
      <c r="L204" s="31"/>
      <c r="M204" s="31"/>
      <c r="N204" s="39">
        <f t="shared" si="17"/>
        <v>0</v>
      </c>
      <c r="O204" s="31"/>
      <c r="P204" s="76"/>
      <c r="Q204" s="76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spans="1:33">
      <c r="A205">
        <f t="shared" si="18"/>
        <v>201</v>
      </c>
      <c r="B205" s="14">
        <f t="shared" si="18"/>
        <v>44049</v>
      </c>
      <c r="C205" s="58">
        <f t="shared" si="15"/>
        <v>100</v>
      </c>
      <c r="D205" s="15" t="s">
        <v>9</v>
      </c>
      <c r="E205" s="15"/>
      <c r="F205" s="32">
        <v>0.02</v>
      </c>
      <c r="G205" s="15" t="s">
        <v>5</v>
      </c>
      <c r="H205" s="58">
        <f t="shared" si="16"/>
        <v>2</v>
      </c>
      <c r="I205" s="19"/>
      <c r="J205" s="58">
        <f>SUM(H$5:H205)+SUM(M$5:M205)-SUM(N$5:N204)</f>
        <v>242</v>
      </c>
      <c r="K205" s="19"/>
      <c r="L205" s="31"/>
      <c r="M205" s="31"/>
      <c r="N205" s="39">
        <f t="shared" si="17"/>
        <v>0</v>
      </c>
      <c r="O205" s="31"/>
      <c r="P205" s="76"/>
      <c r="Q205" s="76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spans="1:33">
      <c r="A206">
        <f t="shared" si="18"/>
        <v>202</v>
      </c>
      <c r="B206" s="14">
        <f t="shared" si="18"/>
        <v>44050</v>
      </c>
      <c r="C206" s="58">
        <f t="shared" si="15"/>
        <v>100</v>
      </c>
      <c r="D206" s="15" t="s">
        <v>9</v>
      </c>
      <c r="E206" s="15"/>
      <c r="F206" s="32">
        <v>0.02</v>
      </c>
      <c r="G206" s="15" t="s">
        <v>5</v>
      </c>
      <c r="H206" s="58">
        <f t="shared" si="16"/>
        <v>2</v>
      </c>
      <c r="I206" s="19"/>
      <c r="J206" s="58">
        <f>SUM(H$5:H206)+SUM(M$5:M206)-SUM(N$5:N205)</f>
        <v>244</v>
      </c>
      <c r="K206" s="19"/>
      <c r="L206" s="31"/>
      <c r="M206" s="31"/>
      <c r="N206" s="39">
        <f t="shared" si="17"/>
        <v>0</v>
      </c>
      <c r="O206" s="31"/>
      <c r="P206" s="76"/>
      <c r="Q206" s="76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spans="1:33">
      <c r="A207">
        <f t="shared" si="18"/>
        <v>203</v>
      </c>
      <c r="B207" s="14">
        <f t="shared" si="18"/>
        <v>44051</v>
      </c>
      <c r="C207" s="58">
        <f t="shared" si="15"/>
        <v>100</v>
      </c>
      <c r="D207" s="15" t="s">
        <v>9</v>
      </c>
      <c r="E207" s="15"/>
      <c r="F207" s="32">
        <v>0.02</v>
      </c>
      <c r="G207" s="15" t="s">
        <v>5</v>
      </c>
      <c r="H207" s="58">
        <f t="shared" si="16"/>
        <v>2</v>
      </c>
      <c r="I207" s="19"/>
      <c r="J207" s="58">
        <f>SUM(H$5:H207)+SUM(M$5:M207)-SUM(N$5:N206)</f>
        <v>246</v>
      </c>
      <c r="K207" s="19"/>
      <c r="L207" s="31"/>
      <c r="M207" s="31"/>
      <c r="N207" s="39">
        <f t="shared" si="17"/>
        <v>0</v>
      </c>
      <c r="O207" s="31"/>
      <c r="P207" s="76"/>
      <c r="Q207" s="76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spans="1:33">
      <c r="A208">
        <f t="shared" si="18"/>
        <v>204</v>
      </c>
      <c r="B208" s="14">
        <f t="shared" si="18"/>
        <v>44052</v>
      </c>
      <c r="C208" s="58">
        <f t="shared" si="15"/>
        <v>100</v>
      </c>
      <c r="D208" s="15" t="s">
        <v>9</v>
      </c>
      <c r="E208" s="15"/>
      <c r="F208" s="32">
        <v>0.02</v>
      </c>
      <c r="G208" s="15" t="s">
        <v>5</v>
      </c>
      <c r="H208" s="58">
        <f t="shared" si="16"/>
        <v>2</v>
      </c>
      <c r="I208" s="19"/>
      <c r="J208" s="58">
        <f>SUM(H$5:H208)+SUM(M$5:M208)-SUM(N$5:N207)</f>
        <v>248</v>
      </c>
      <c r="K208" s="19"/>
      <c r="L208" s="31"/>
      <c r="M208" s="31"/>
      <c r="N208" s="39">
        <f t="shared" si="17"/>
        <v>0</v>
      </c>
      <c r="O208" s="31"/>
      <c r="P208" s="76"/>
      <c r="Q208" s="76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spans="1:33">
      <c r="A209">
        <f t="shared" si="18"/>
        <v>205</v>
      </c>
      <c r="B209" s="14">
        <f t="shared" si="18"/>
        <v>44053</v>
      </c>
      <c r="C209" s="58">
        <f t="shared" si="15"/>
        <v>100</v>
      </c>
      <c r="D209" s="15" t="s">
        <v>9</v>
      </c>
      <c r="E209" s="15"/>
      <c r="F209" s="32">
        <v>0.02</v>
      </c>
      <c r="G209" s="15" t="s">
        <v>5</v>
      </c>
      <c r="H209" s="58">
        <f t="shared" si="16"/>
        <v>2</v>
      </c>
      <c r="I209" s="19"/>
      <c r="J209" s="58">
        <f>SUM(H$5:H209)+SUM(M$5:M209)-SUM(N$5:N208)</f>
        <v>250</v>
      </c>
      <c r="K209" s="19"/>
      <c r="L209" s="31"/>
      <c r="M209" s="31"/>
      <c r="N209" s="39">
        <f t="shared" si="17"/>
        <v>0</v>
      </c>
      <c r="O209" s="31"/>
      <c r="P209" s="76"/>
      <c r="Q209" s="76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spans="1:33">
      <c r="A210">
        <f t="shared" si="18"/>
        <v>206</v>
      </c>
      <c r="B210" s="14">
        <f t="shared" si="18"/>
        <v>44054</v>
      </c>
      <c r="C210" s="58">
        <f t="shared" si="15"/>
        <v>100</v>
      </c>
      <c r="D210" s="15" t="s">
        <v>9</v>
      </c>
      <c r="E210" s="15"/>
      <c r="F210" s="32">
        <v>0.02</v>
      </c>
      <c r="G210" s="15" t="s">
        <v>5</v>
      </c>
      <c r="H210" s="58">
        <f t="shared" si="16"/>
        <v>2</v>
      </c>
      <c r="I210" s="19"/>
      <c r="J210" s="58">
        <f>SUM(H$5:H210)+SUM(M$5:M210)-SUM(N$5:N209)</f>
        <v>252</v>
      </c>
      <c r="K210" s="19"/>
      <c r="L210" s="31"/>
      <c r="M210" s="31"/>
      <c r="N210" s="39">
        <f t="shared" si="17"/>
        <v>0</v>
      </c>
      <c r="O210" s="31"/>
      <c r="P210" s="76"/>
      <c r="Q210" s="76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spans="1:33">
      <c r="A211">
        <f t="shared" si="18"/>
        <v>207</v>
      </c>
      <c r="B211" s="14">
        <f t="shared" si="18"/>
        <v>44055</v>
      </c>
      <c r="C211" s="58">
        <f t="shared" si="15"/>
        <v>100</v>
      </c>
      <c r="D211" s="15" t="s">
        <v>9</v>
      </c>
      <c r="E211" s="15"/>
      <c r="F211" s="32">
        <v>0.02</v>
      </c>
      <c r="G211" s="15" t="s">
        <v>5</v>
      </c>
      <c r="H211" s="58">
        <f t="shared" si="16"/>
        <v>2</v>
      </c>
      <c r="I211" s="19"/>
      <c r="J211" s="58">
        <f>SUM(H$5:H211)+SUM(M$5:M211)-SUM(N$5:N210)</f>
        <v>254</v>
      </c>
      <c r="K211" s="19"/>
      <c r="L211" s="31"/>
      <c r="M211" s="31"/>
      <c r="N211" s="39">
        <f t="shared" si="17"/>
        <v>0</v>
      </c>
      <c r="O211" s="31"/>
      <c r="P211" s="76"/>
      <c r="Q211" s="76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spans="1:33">
      <c r="A212">
        <f t="shared" si="18"/>
        <v>208</v>
      </c>
      <c r="B212" s="14">
        <f t="shared" si="18"/>
        <v>44056</v>
      </c>
      <c r="C212" s="58">
        <f t="shared" si="15"/>
        <v>100</v>
      </c>
      <c r="D212" s="15" t="s">
        <v>9</v>
      </c>
      <c r="E212" s="15"/>
      <c r="F212" s="32">
        <v>0.02</v>
      </c>
      <c r="G212" s="15" t="s">
        <v>5</v>
      </c>
      <c r="H212" s="58">
        <f t="shared" si="16"/>
        <v>2</v>
      </c>
      <c r="I212" s="19"/>
      <c r="J212" s="58">
        <f>SUM(H$5:H212)+SUM(M$5:M212)-SUM(N$5:N211)</f>
        <v>256</v>
      </c>
      <c r="K212" s="19"/>
      <c r="L212" s="31"/>
      <c r="M212" s="31"/>
      <c r="N212" s="39">
        <f t="shared" si="17"/>
        <v>0</v>
      </c>
      <c r="O212" s="31"/>
      <c r="P212" s="76"/>
      <c r="Q212" s="76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1:33">
      <c r="A213">
        <f t="shared" si="18"/>
        <v>209</v>
      </c>
      <c r="B213" s="14">
        <f t="shared" si="18"/>
        <v>44057</v>
      </c>
      <c r="C213" s="58">
        <f t="shared" si="15"/>
        <v>100</v>
      </c>
      <c r="D213" s="15" t="s">
        <v>9</v>
      </c>
      <c r="E213" s="15"/>
      <c r="F213" s="32">
        <v>0.02</v>
      </c>
      <c r="G213" s="15" t="s">
        <v>5</v>
      </c>
      <c r="H213" s="58">
        <f t="shared" si="16"/>
        <v>2</v>
      </c>
      <c r="I213" s="19"/>
      <c r="J213" s="58">
        <f>SUM(H$5:H213)+SUM(M$5:M213)-SUM(N$5:N212)</f>
        <v>258</v>
      </c>
      <c r="K213" s="19"/>
      <c r="L213" s="31"/>
      <c r="M213" s="31"/>
      <c r="N213" s="39">
        <f t="shared" si="17"/>
        <v>0</v>
      </c>
      <c r="O213" s="31"/>
      <c r="P213" s="76"/>
      <c r="Q213" s="76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spans="1:33">
      <c r="A214">
        <f t="shared" si="18"/>
        <v>210</v>
      </c>
      <c r="B214" s="14">
        <f t="shared" si="18"/>
        <v>44058</v>
      </c>
      <c r="C214" s="58">
        <f t="shared" si="15"/>
        <v>100</v>
      </c>
      <c r="D214" s="15" t="s">
        <v>9</v>
      </c>
      <c r="E214" s="15"/>
      <c r="F214" s="32">
        <v>0.02</v>
      </c>
      <c r="G214" s="15" t="s">
        <v>5</v>
      </c>
      <c r="H214" s="58">
        <f t="shared" si="16"/>
        <v>2</v>
      </c>
      <c r="I214" s="19"/>
      <c r="J214" s="58">
        <f>SUM(H$5:H214)+SUM(M$5:M214)-SUM(N$5:N213)</f>
        <v>260</v>
      </c>
      <c r="K214" s="19"/>
      <c r="L214" s="31"/>
      <c r="M214" s="31"/>
      <c r="N214" s="39">
        <f t="shared" si="17"/>
        <v>0</v>
      </c>
      <c r="O214" s="31"/>
      <c r="P214" s="76"/>
      <c r="Q214" s="76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spans="1:33">
      <c r="A215">
        <f t="shared" si="18"/>
        <v>211</v>
      </c>
      <c r="B215" s="14">
        <f t="shared" si="18"/>
        <v>44059</v>
      </c>
      <c r="C215" s="58">
        <f t="shared" si="15"/>
        <v>100</v>
      </c>
      <c r="D215" s="15" t="s">
        <v>9</v>
      </c>
      <c r="E215" s="15"/>
      <c r="F215" s="32">
        <v>0.02</v>
      </c>
      <c r="G215" s="15" t="s">
        <v>5</v>
      </c>
      <c r="H215" s="58">
        <f t="shared" si="16"/>
        <v>2</v>
      </c>
      <c r="I215" s="19"/>
      <c r="J215" s="58">
        <f>SUM(H$5:H215)+SUM(M$5:M215)-SUM(N$5:N214)</f>
        <v>262</v>
      </c>
      <c r="K215" s="19"/>
      <c r="L215" s="31"/>
      <c r="M215" s="31"/>
      <c r="N215" s="39">
        <f t="shared" si="17"/>
        <v>0</v>
      </c>
      <c r="O215" s="31"/>
      <c r="P215" s="76"/>
      <c r="Q215" s="76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spans="1:33">
      <c r="A216">
        <f t="shared" si="18"/>
        <v>212</v>
      </c>
      <c r="B216" s="14">
        <f t="shared" si="18"/>
        <v>44060</v>
      </c>
      <c r="C216" s="58">
        <f t="shared" si="15"/>
        <v>100</v>
      </c>
      <c r="D216" s="15" t="s">
        <v>9</v>
      </c>
      <c r="E216" s="15"/>
      <c r="F216" s="32">
        <v>0.02</v>
      </c>
      <c r="G216" s="15" t="s">
        <v>5</v>
      </c>
      <c r="H216" s="58">
        <f t="shared" si="16"/>
        <v>2</v>
      </c>
      <c r="I216" s="19"/>
      <c r="J216" s="58">
        <f>SUM(H$5:H216)+SUM(M$5:M216)-SUM(N$5:N215)</f>
        <v>264</v>
      </c>
      <c r="K216" s="19"/>
      <c r="L216" s="31"/>
      <c r="M216" s="31"/>
      <c r="N216" s="39">
        <f t="shared" si="17"/>
        <v>0</v>
      </c>
      <c r="O216" s="31"/>
      <c r="P216" s="76"/>
      <c r="Q216" s="76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spans="1:33">
      <c r="A217">
        <f t="shared" si="18"/>
        <v>213</v>
      </c>
      <c r="B217" s="14">
        <f t="shared" si="18"/>
        <v>44061</v>
      </c>
      <c r="C217" s="58">
        <f t="shared" si="15"/>
        <v>100</v>
      </c>
      <c r="D217" s="15" t="s">
        <v>9</v>
      </c>
      <c r="E217" s="15"/>
      <c r="F217" s="32">
        <v>0.02</v>
      </c>
      <c r="G217" s="15" t="s">
        <v>5</v>
      </c>
      <c r="H217" s="58">
        <f t="shared" si="16"/>
        <v>2</v>
      </c>
      <c r="I217" s="19"/>
      <c r="J217" s="58">
        <f>SUM(H$5:H217)+SUM(M$5:M217)-SUM(N$5:N216)</f>
        <v>266</v>
      </c>
      <c r="K217" s="19"/>
      <c r="L217" s="31"/>
      <c r="M217" s="31"/>
      <c r="N217" s="39">
        <f t="shared" si="17"/>
        <v>0</v>
      </c>
      <c r="O217" s="31"/>
      <c r="P217" s="76"/>
      <c r="Q217" s="76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spans="1:33">
      <c r="A218">
        <f t="shared" si="18"/>
        <v>214</v>
      </c>
      <c r="B218" s="14">
        <f t="shared" si="18"/>
        <v>44062</v>
      </c>
      <c r="C218" s="58">
        <f t="shared" si="15"/>
        <v>100</v>
      </c>
      <c r="D218" s="15" t="s">
        <v>9</v>
      </c>
      <c r="E218" s="15"/>
      <c r="F218" s="32">
        <v>0.02</v>
      </c>
      <c r="G218" s="15" t="s">
        <v>5</v>
      </c>
      <c r="H218" s="58">
        <f t="shared" si="16"/>
        <v>2</v>
      </c>
      <c r="I218" s="19"/>
      <c r="J218" s="58">
        <f>SUM(H$5:H218)+SUM(M$5:M218)-SUM(N$5:N217)</f>
        <v>268</v>
      </c>
      <c r="K218" s="19"/>
      <c r="L218" s="31"/>
      <c r="M218" s="31"/>
      <c r="N218" s="39">
        <f t="shared" si="17"/>
        <v>0</v>
      </c>
      <c r="O218" s="31"/>
      <c r="P218" s="76"/>
      <c r="Q218" s="76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spans="1:33">
      <c r="A219">
        <f t="shared" si="18"/>
        <v>215</v>
      </c>
      <c r="B219" s="14">
        <f t="shared" si="18"/>
        <v>44063</v>
      </c>
      <c r="C219" s="58">
        <f t="shared" si="15"/>
        <v>100</v>
      </c>
      <c r="D219" s="15" t="s">
        <v>9</v>
      </c>
      <c r="E219" s="15"/>
      <c r="F219" s="32">
        <v>0.02</v>
      </c>
      <c r="G219" s="15" t="s">
        <v>5</v>
      </c>
      <c r="H219" s="58">
        <f t="shared" si="16"/>
        <v>2</v>
      </c>
      <c r="I219" s="19"/>
      <c r="J219" s="58">
        <f>SUM(H$5:H219)+SUM(M$5:M219)-SUM(N$5:N218)</f>
        <v>270</v>
      </c>
      <c r="K219" s="19"/>
      <c r="L219" s="31"/>
      <c r="M219" s="31"/>
      <c r="N219" s="39">
        <f t="shared" si="17"/>
        <v>0</v>
      </c>
      <c r="O219" s="31"/>
      <c r="P219" s="76"/>
      <c r="Q219" s="76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spans="1:33">
      <c r="A220">
        <f t="shared" si="18"/>
        <v>216</v>
      </c>
      <c r="B220" s="14">
        <f t="shared" si="18"/>
        <v>44064</v>
      </c>
      <c r="C220" s="58">
        <f t="shared" si="15"/>
        <v>100</v>
      </c>
      <c r="D220" s="15" t="s">
        <v>9</v>
      </c>
      <c r="E220" s="15"/>
      <c r="F220" s="32">
        <v>0.02</v>
      </c>
      <c r="G220" s="15" t="s">
        <v>5</v>
      </c>
      <c r="H220" s="58">
        <f t="shared" si="16"/>
        <v>2</v>
      </c>
      <c r="I220" s="19"/>
      <c r="J220" s="58">
        <f>SUM(H$5:H220)+SUM(M$5:M220)-SUM(N$5:N219)</f>
        <v>272</v>
      </c>
      <c r="K220" s="19"/>
      <c r="L220" s="31"/>
      <c r="M220" s="31"/>
      <c r="N220" s="39">
        <f t="shared" si="17"/>
        <v>0</v>
      </c>
      <c r="O220" s="31"/>
      <c r="P220" s="76"/>
      <c r="Q220" s="76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1:33">
      <c r="A221">
        <f t="shared" si="18"/>
        <v>217</v>
      </c>
      <c r="B221" s="14">
        <f t="shared" si="18"/>
        <v>44065</v>
      </c>
      <c r="C221" s="58">
        <f t="shared" si="15"/>
        <v>100</v>
      </c>
      <c r="D221" s="15" t="s">
        <v>9</v>
      </c>
      <c r="E221" s="15"/>
      <c r="F221" s="32">
        <v>0.02</v>
      </c>
      <c r="G221" s="15" t="s">
        <v>5</v>
      </c>
      <c r="H221" s="58">
        <f t="shared" si="16"/>
        <v>2</v>
      </c>
      <c r="I221" s="19"/>
      <c r="J221" s="58">
        <f>SUM(H$5:H221)+SUM(M$5:M221)-SUM(N$5:N220)</f>
        <v>274</v>
      </c>
      <c r="K221" s="19"/>
      <c r="L221" s="31"/>
      <c r="M221" s="31"/>
      <c r="N221" s="39">
        <f t="shared" si="17"/>
        <v>0</v>
      </c>
      <c r="O221" s="31"/>
      <c r="P221" s="76"/>
      <c r="Q221" s="76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spans="1:33">
      <c r="A222">
        <f t="shared" si="18"/>
        <v>218</v>
      </c>
      <c r="B222" s="14">
        <f t="shared" si="18"/>
        <v>44066</v>
      </c>
      <c r="C222" s="58">
        <f t="shared" si="15"/>
        <v>100</v>
      </c>
      <c r="D222" s="15" t="s">
        <v>9</v>
      </c>
      <c r="E222" s="15"/>
      <c r="F222" s="32">
        <v>0.02</v>
      </c>
      <c r="G222" s="15" t="s">
        <v>5</v>
      </c>
      <c r="H222" s="58">
        <f t="shared" si="16"/>
        <v>2</v>
      </c>
      <c r="I222" s="19"/>
      <c r="J222" s="58">
        <f>SUM(H$5:H222)+SUM(M$5:M222)-SUM(N$5:N221)</f>
        <v>276</v>
      </c>
      <c r="K222" s="19"/>
      <c r="L222" s="31"/>
      <c r="M222" s="31"/>
      <c r="N222" s="39">
        <f t="shared" si="17"/>
        <v>0</v>
      </c>
      <c r="O222" s="31"/>
      <c r="P222" s="76"/>
      <c r="Q222" s="76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spans="1:33">
      <c r="A223">
        <f t="shared" si="18"/>
        <v>219</v>
      </c>
      <c r="B223" s="14">
        <f t="shared" si="18"/>
        <v>44067</v>
      </c>
      <c r="C223" s="58">
        <f t="shared" si="15"/>
        <v>100</v>
      </c>
      <c r="D223" s="15" t="s">
        <v>9</v>
      </c>
      <c r="E223" s="15"/>
      <c r="F223" s="32">
        <v>0.02</v>
      </c>
      <c r="G223" s="15" t="s">
        <v>5</v>
      </c>
      <c r="H223" s="58">
        <f t="shared" si="16"/>
        <v>2</v>
      </c>
      <c r="I223" s="19"/>
      <c r="J223" s="58">
        <f>SUM(H$5:H223)+SUM(M$5:M223)-SUM(N$5:N222)</f>
        <v>278</v>
      </c>
      <c r="K223" s="19"/>
      <c r="L223" s="31"/>
      <c r="M223" s="31"/>
      <c r="N223" s="39">
        <f t="shared" si="17"/>
        <v>0</v>
      </c>
      <c r="O223" s="31"/>
      <c r="P223" s="76"/>
      <c r="Q223" s="76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spans="1:33">
      <c r="A224">
        <f t="shared" si="18"/>
        <v>220</v>
      </c>
      <c r="B224" s="14">
        <f t="shared" si="18"/>
        <v>44068</v>
      </c>
      <c r="C224" s="58">
        <f t="shared" si="15"/>
        <v>100</v>
      </c>
      <c r="D224" s="15" t="s">
        <v>9</v>
      </c>
      <c r="E224" s="15"/>
      <c r="F224" s="32">
        <v>0.02</v>
      </c>
      <c r="G224" s="15" t="s">
        <v>5</v>
      </c>
      <c r="H224" s="58">
        <f t="shared" si="16"/>
        <v>2</v>
      </c>
      <c r="I224" s="19"/>
      <c r="J224" s="58">
        <f>SUM(H$5:H224)+SUM(M$5:M224)-SUM(N$5:N223)</f>
        <v>280</v>
      </c>
      <c r="K224" s="19"/>
      <c r="L224" s="31"/>
      <c r="M224" s="31"/>
      <c r="N224" s="39">
        <f t="shared" si="17"/>
        <v>0</v>
      </c>
      <c r="O224" s="31"/>
      <c r="P224" s="76"/>
      <c r="Q224" s="76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spans="1:33">
      <c r="A225">
        <f t="shared" si="18"/>
        <v>221</v>
      </c>
      <c r="B225" s="14">
        <f t="shared" si="18"/>
        <v>44069</v>
      </c>
      <c r="C225" s="58">
        <f t="shared" si="15"/>
        <v>100</v>
      </c>
      <c r="D225" s="15" t="s">
        <v>9</v>
      </c>
      <c r="E225" s="15"/>
      <c r="F225" s="32">
        <v>0.02</v>
      </c>
      <c r="G225" s="15" t="s">
        <v>5</v>
      </c>
      <c r="H225" s="58">
        <f t="shared" si="16"/>
        <v>2</v>
      </c>
      <c r="I225" s="19"/>
      <c r="J225" s="58">
        <f>SUM(H$5:H225)+SUM(M$5:M225)-SUM(N$5:N224)</f>
        <v>282</v>
      </c>
      <c r="K225" s="19"/>
      <c r="L225" s="31"/>
      <c r="M225" s="31"/>
      <c r="N225" s="39">
        <f t="shared" si="17"/>
        <v>0</v>
      </c>
      <c r="O225" s="31"/>
      <c r="P225" s="76"/>
      <c r="Q225" s="76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spans="1:33">
      <c r="A226">
        <f t="shared" si="18"/>
        <v>222</v>
      </c>
      <c r="B226" s="14">
        <f t="shared" si="18"/>
        <v>44070</v>
      </c>
      <c r="C226" s="58">
        <f t="shared" si="15"/>
        <v>100</v>
      </c>
      <c r="D226" s="15" t="s">
        <v>9</v>
      </c>
      <c r="E226" s="15"/>
      <c r="F226" s="32">
        <v>0.02</v>
      </c>
      <c r="G226" s="15" t="s">
        <v>5</v>
      </c>
      <c r="H226" s="58">
        <f t="shared" si="16"/>
        <v>2</v>
      </c>
      <c r="I226" s="19"/>
      <c r="J226" s="58">
        <f>SUM(H$5:H226)+SUM(M$5:M226)-SUM(N$5:N225)</f>
        <v>284</v>
      </c>
      <c r="K226" s="19"/>
      <c r="L226" s="31"/>
      <c r="M226" s="31"/>
      <c r="N226" s="39">
        <f t="shared" si="17"/>
        <v>0</v>
      </c>
      <c r="O226" s="31"/>
      <c r="P226" s="76"/>
      <c r="Q226" s="76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spans="1:33">
      <c r="A227">
        <f t="shared" si="18"/>
        <v>223</v>
      </c>
      <c r="B227" s="14">
        <f t="shared" si="18"/>
        <v>44071</v>
      </c>
      <c r="C227" s="58">
        <f t="shared" si="15"/>
        <v>100</v>
      </c>
      <c r="D227" s="15" t="s">
        <v>9</v>
      </c>
      <c r="E227" s="15"/>
      <c r="F227" s="32">
        <v>0.02</v>
      </c>
      <c r="G227" s="15" t="s">
        <v>5</v>
      </c>
      <c r="H227" s="58">
        <f t="shared" si="16"/>
        <v>2</v>
      </c>
      <c r="I227" s="19"/>
      <c r="J227" s="58">
        <f>SUM(H$5:H227)+SUM(M$5:M227)-SUM(N$5:N226)</f>
        <v>286</v>
      </c>
      <c r="K227" s="19"/>
      <c r="L227" s="31"/>
      <c r="M227" s="31"/>
      <c r="N227" s="39">
        <f t="shared" si="17"/>
        <v>0</v>
      </c>
      <c r="O227" s="31"/>
      <c r="P227" s="76"/>
      <c r="Q227" s="76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spans="1:33">
      <c r="A228">
        <f t="shared" si="18"/>
        <v>224</v>
      </c>
      <c r="B228" s="14">
        <f t="shared" si="18"/>
        <v>44072</v>
      </c>
      <c r="C228" s="58">
        <f t="shared" si="15"/>
        <v>100</v>
      </c>
      <c r="D228" s="15" t="s">
        <v>9</v>
      </c>
      <c r="E228" s="15"/>
      <c r="F228" s="32">
        <v>0.02</v>
      </c>
      <c r="G228" s="15" t="s">
        <v>5</v>
      </c>
      <c r="H228" s="58">
        <f t="shared" si="16"/>
        <v>2</v>
      </c>
      <c r="I228" s="19"/>
      <c r="J228" s="58">
        <f>SUM(H$5:H228)+SUM(M$5:M228)-SUM(N$5:N227)</f>
        <v>288</v>
      </c>
      <c r="K228" s="19"/>
      <c r="L228" s="31"/>
      <c r="M228" s="31"/>
      <c r="N228" s="39">
        <f t="shared" si="17"/>
        <v>0</v>
      </c>
      <c r="O228" s="31"/>
      <c r="P228" s="76"/>
      <c r="Q228" s="76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spans="1:33">
      <c r="A229">
        <f t="shared" si="18"/>
        <v>225</v>
      </c>
      <c r="B229" s="14">
        <f t="shared" si="18"/>
        <v>44073</v>
      </c>
      <c r="C229" s="58">
        <f t="shared" si="15"/>
        <v>100</v>
      </c>
      <c r="D229" s="15" t="s">
        <v>9</v>
      </c>
      <c r="E229" s="15"/>
      <c r="F229" s="32">
        <v>0.02</v>
      </c>
      <c r="G229" s="15" t="s">
        <v>5</v>
      </c>
      <c r="H229" s="58">
        <f t="shared" si="16"/>
        <v>2</v>
      </c>
      <c r="I229" s="19"/>
      <c r="J229" s="58">
        <f>SUM(H$5:H229)+SUM(M$5:M229)-SUM(N$5:N228)</f>
        <v>290</v>
      </c>
      <c r="K229" s="19"/>
      <c r="L229" s="31"/>
      <c r="M229" s="31"/>
      <c r="N229" s="39">
        <f t="shared" si="17"/>
        <v>0</v>
      </c>
      <c r="O229" s="31"/>
      <c r="P229" s="76"/>
      <c r="Q229" s="76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spans="1:33">
      <c r="A230">
        <f t="shared" si="18"/>
        <v>226</v>
      </c>
      <c r="B230" s="14">
        <f t="shared" si="18"/>
        <v>44074</v>
      </c>
      <c r="C230" s="58">
        <f t="shared" si="15"/>
        <v>100</v>
      </c>
      <c r="D230" s="15" t="s">
        <v>9</v>
      </c>
      <c r="E230" s="15"/>
      <c r="F230" s="32">
        <v>0.02</v>
      </c>
      <c r="G230" s="15" t="s">
        <v>5</v>
      </c>
      <c r="H230" s="58">
        <f t="shared" si="16"/>
        <v>2</v>
      </c>
      <c r="I230" s="19"/>
      <c r="J230" s="58">
        <f>SUM(H$5:H230)+SUM(M$5:M230)-SUM(N$5:N229)</f>
        <v>292</v>
      </c>
      <c r="K230" s="19"/>
      <c r="L230" s="31"/>
      <c r="M230" s="31"/>
      <c r="N230" s="39">
        <f t="shared" si="17"/>
        <v>0</v>
      </c>
      <c r="O230" s="31"/>
      <c r="P230" s="76"/>
      <c r="Q230" s="76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spans="1:33">
      <c r="A231">
        <f t="shared" si="18"/>
        <v>227</v>
      </c>
      <c r="B231" s="14">
        <f t="shared" si="18"/>
        <v>44075</v>
      </c>
      <c r="C231" s="58">
        <f t="shared" si="15"/>
        <v>100</v>
      </c>
      <c r="D231" s="15" t="s">
        <v>9</v>
      </c>
      <c r="E231" s="15"/>
      <c r="F231" s="32">
        <v>0.02</v>
      </c>
      <c r="G231" s="15" t="s">
        <v>5</v>
      </c>
      <c r="H231" s="58">
        <f t="shared" si="16"/>
        <v>2</v>
      </c>
      <c r="I231" s="19"/>
      <c r="J231" s="58">
        <f>SUM(H$5:H231)+SUM(M$5:M231)-SUM(N$5:N230)</f>
        <v>294</v>
      </c>
      <c r="K231" s="19"/>
      <c r="L231" s="31"/>
      <c r="M231" s="31"/>
      <c r="N231" s="39">
        <f t="shared" si="17"/>
        <v>0</v>
      </c>
      <c r="O231" s="31"/>
      <c r="P231" s="76"/>
      <c r="Q231" s="76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spans="1:33">
      <c r="A232">
        <f t="shared" si="18"/>
        <v>228</v>
      </c>
      <c r="B232" s="14">
        <f t="shared" si="18"/>
        <v>44076</v>
      </c>
      <c r="C232" s="58">
        <f t="shared" si="15"/>
        <v>100</v>
      </c>
      <c r="D232" s="15" t="s">
        <v>9</v>
      </c>
      <c r="E232" s="15"/>
      <c r="F232" s="32">
        <v>0.02</v>
      </c>
      <c r="G232" s="15" t="s">
        <v>5</v>
      </c>
      <c r="H232" s="58">
        <f t="shared" si="16"/>
        <v>2</v>
      </c>
      <c r="I232" s="19"/>
      <c r="J232" s="58">
        <f>SUM(H$5:H232)+SUM(M$5:M232)-SUM(N$5:N231)</f>
        <v>296</v>
      </c>
      <c r="K232" s="19"/>
      <c r="L232" s="31"/>
      <c r="M232" s="31"/>
      <c r="N232" s="39">
        <f t="shared" si="17"/>
        <v>0</v>
      </c>
      <c r="O232" s="31"/>
      <c r="P232" s="76"/>
      <c r="Q232" s="76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spans="1:33">
      <c r="A233">
        <f t="shared" si="18"/>
        <v>229</v>
      </c>
      <c r="B233" s="14">
        <f t="shared" si="18"/>
        <v>44077</v>
      </c>
      <c r="C233" s="58">
        <f t="shared" si="15"/>
        <v>100</v>
      </c>
      <c r="D233" s="15" t="s">
        <v>9</v>
      </c>
      <c r="E233" s="15"/>
      <c r="F233" s="32">
        <v>0.02</v>
      </c>
      <c r="G233" s="15" t="s">
        <v>5</v>
      </c>
      <c r="H233" s="58">
        <f t="shared" si="16"/>
        <v>2</v>
      </c>
      <c r="I233" s="19"/>
      <c r="J233" s="58">
        <f>SUM(H$5:H233)+SUM(M$5:M233)-SUM(N$5:N232)</f>
        <v>298</v>
      </c>
      <c r="K233" s="19"/>
      <c r="L233" s="31"/>
      <c r="M233" s="31"/>
      <c r="N233" s="39">
        <f t="shared" si="17"/>
        <v>0</v>
      </c>
      <c r="O233" s="31"/>
      <c r="P233" s="76"/>
      <c r="Q233" s="76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spans="1:33">
      <c r="A234">
        <f t="shared" si="18"/>
        <v>230</v>
      </c>
      <c r="B234" s="14">
        <f t="shared" si="18"/>
        <v>44078</v>
      </c>
      <c r="C234" s="58">
        <f t="shared" si="15"/>
        <v>100</v>
      </c>
      <c r="D234" s="15" t="s">
        <v>9</v>
      </c>
      <c r="E234" s="15"/>
      <c r="F234" s="32">
        <v>0.02</v>
      </c>
      <c r="G234" s="15" t="s">
        <v>5</v>
      </c>
      <c r="H234" s="58">
        <f t="shared" si="16"/>
        <v>2</v>
      </c>
      <c r="I234" s="19"/>
      <c r="J234" s="58">
        <f>SUM(H$5:H234)+SUM(M$5:M234)-SUM(N$5:N233)</f>
        <v>300</v>
      </c>
      <c r="K234" s="19"/>
      <c r="L234" s="31"/>
      <c r="M234" s="31"/>
      <c r="N234" s="39">
        <f t="shared" si="17"/>
        <v>0</v>
      </c>
      <c r="O234" s="31"/>
      <c r="P234" s="76"/>
      <c r="Q234" s="76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spans="1:33">
      <c r="A235">
        <f t="shared" si="18"/>
        <v>231</v>
      </c>
      <c r="B235" s="14">
        <f t="shared" si="18"/>
        <v>44079</v>
      </c>
      <c r="C235" s="58">
        <f t="shared" si="15"/>
        <v>100</v>
      </c>
      <c r="D235" s="15" t="s">
        <v>9</v>
      </c>
      <c r="E235" s="15"/>
      <c r="F235" s="32">
        <v>0.02</v>
      </c>
      <c r="G235" s="15" t="s">
        <v>5</v>
      </c>
      <c r="H235" s="58">
        <f t="shared" si="16"/>
        <v>2</v>
      </c>
      <c r="I235" s="19"/>
      <c r="J235" s="58">
        <f>SUM(H$5:H235)+SUM(M$5:M235)-SUM(N$5:N234)</f>
        <v>302</v>
      </c>
      <c r="K235" s="19"/>
      <c r="L235" s="31"/>
      <c r="M235" s="31"/>
      <c r="N235" s="39">
        <f t="shared" si="17"/>
        <v>0</v>
      </c>
      <c r="O235" s="31"/>
      <c r="P235" s="76"/>
      <c r="Q235" s="76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spans="1:33">
      <c r="A236">
        <f t="shared" si="18"/>
        <v>232</v>
      </c>
      <c r="B236" s="14">
        <f t="shared" si="18"/>
        <v>44080</v>
      </c>
      <c r="C236" s="58">
        <f t="shared" si="15"/>
        <v>100</v>
      </c>
      <c r="D236" s="15" t="s">
        <v>9</v>
      </c>
      <c r="E236" s="15"/>
      <c r="F236" s="32">
        <v>0.02</v>
      </c>
      <c r="G236" s="15" t="s">
        <v>5</v>
      </c>
      <c r="H236" s="58">
        <f t="shared" si="16"/>
        <v>2</v>
      </c>
      <c r="I236" s="19"/>
      <c r="J236" s="58">
        <f>SUM(H$5:H236)+SUM(M$5:M236)-SUM(N$5:N235)</f>
        <v>304</v>
      </c>
      <c r="K236" s="19"/>
      <c r="L236" s="31"/>
      <c r="M236" s="31"/>
      <c r="N236" s="39">
        <f t="shared" si="17"/>
        <v>0</v>
      </c>
      <c r="O236" s="31"/>
      <c r="P236" s="76"/>
      <c r="Q236" s="76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spans="1:33">
      <c r="A237">
        <f t="shared" si="18"/>
        <v>233</v>
      </c>
      <c r="B237" s="14">
        <f t="shared" si="18"/>
        <v>44081</v>
      </c>
      <c r="C237" s="58">
        <f t="shared" si="15"/>
        <v>100</v>
      </c>
      <c r="D237" s="15" t="s">
        <v>9</v>
      </c>
      <c r="E237" s="15"/>
      <c r="F237" s="32">
        <v>0.02</v>
      </c>
      <c r="G237" s="15" t="s">
        <v>5</v>
      </c>
      <c r="H237" s="58">
        <f t="shared" si="16"/>
        <v>2</v>
      </c>
      <c r="I237" s="19"/>
      <c r="J237" s="58">
        <f>SUM(H$5:H237)+SUM(M$5:M237)-SUM(N$5:N236)</f>
        <v>306</v>
      </c>
      <c r="K237" s="19"/>
      <c r="L237" s="31"/>
      <c r="M237" s="31"/>
      <c r="N237" s="39">
        <f t="shared" si="17"/>
        <v>0</v>
      </c>
      <c r="O237" s="31"/>
      <c r="P237" s="76"/>
      <c r="Q237" s="76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spans="1:33">
      <c r="A238">
        <f t="shared" si="18"/>
        <v>234</v>
      </c>
      <c r="B238" s="14">
        <f t="shared" si="18"/>
        <v>44082</v>
      </c>
      <c r="C238" s="58">
        <f t="shared" si="15"/>
        <v>100</v>
      </c>
      <c r="D238" s="15" t="s">
        <v>9</v>
      </c>
      <c r="E238" s="15"/>
      <c r="F238" s="32">
        <v>0.02</v>
      </c>
      <c r="G238" s="15" t="s">
        <v>5</v>
      </c>
      <c r="H238" s="58">
        <f t="shared" si="16"/>
        <v>2</v>
      </c>
      <c r="I238" s="19"/>
      <c r="J238" s="58">
        <f>SUM(H$5:H238)+SUM(M$5:M238)-SUM(N$5:N237)</f>
        <v>308</v>
      </c>
      <c r="K238" s="19"/>
      <c r="L238" s="31"/>
      <c r="M238" s="31"/>
      <c r="N238" s="39">
        <f t="shared" si="17"/>
        <v>0</v>
      </c>
      <c r="O238" s="31"/>
      <c r="P238" s="76"/>
      <c r="Q238" s="76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spans="1:33">
      <c r="A239">
        <f t="shared" si="18"/>
        <v>235</v>
      </c>
      <c r="B239" s="14">
        <f t="shared" si="18"/>
        <v>44083</v>
      </c>
      <c r="C239" s="58">
        <f t="shared" si="15"/>
        <v>100</v>
      </c>
      <c r="D239" s="15" t="s">
        <v>9</v>
      </c>
      <c r="E239" s="15"/>
      <c r="F239" s="32">
        <v>0.02</v>
      </c>
      <c r="G239" s="15" t="s">
        <v>5</v>
      </c>
      <c r="H239" s="58">
        <f t="shared" si="16"/>
        <v>2</v>
      </c>
      <c r="I239" s="19"/>
      <c r="J239" s="58">
        <f>SUM(H$5:H239)+SUM(M$5:M239)-SUM(N$5:N238)</f>
        <v>310</v>
      </c>
      <c r="K239" s="19"/>
      <c r="L239" s="31"/>
      <c r="M239" s="31"/>
      <c r="N239" s="39">
        <f t="shared" si="17"/>
        <v>0</v>
      </c>
      <c r="O239" s="31"/>
      <c r="P239" s="76"/>
      <c r="Q239" s="76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spans="1:33">
      <c r="A240">
        <f t="shared" si="18"/>
        <v>236</v>
      </c>
      <c r="B240" s="14">
        <f t="shared" si="18"/>
        <v>44084</v>
      </c>
      <c r="C240" s="58">
        <f t="shared" si="15"/>
        <v>100</v>
      </c>
      <c r="D240" s="15" t="s">
        <v>9</v>
      </c>
      <c r="E240" s="15"/>
      <c r="F240" s="32">
        <v>0.02</v>
      </c>
      <c r="G240" s="15" t="s">
        <v>5</v>
      </c>
      <c r="H240" s="58">
        <f t="shared" si="16"/>
        <v>2</v>
      </c>
      <c r="I240" s="19"/>
      <c r="J240" s="58">
        <f>SUM(H$5:H240)+SUM(M$5:M240)-SUM(N$5:N239)</f>
        <v>312</v>
      </c>
      <c r="K240" s="19"/>
      <c r="L240" s="31"/>
      <c r="M240" s="31"/>
      <c r="N240" s="39">
        <f t="shared" si="17"/>
        <v>0</v>
      </c>
      <c r="O240" s="31"/>
      <c r="P240" s="76"/>
      <c r="Q240" s="76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spans="1:33">
      <c r="A241">
        <f t="shared" si="18"/>
        <v>237</v>
      </c>
      <c r="B241" s="14">
        <f t="shared" si="18"/>
        <v>44085</v>
      </c>
      <c r="C241" s="58">
        <f t="shared" si="15"/>
        <v>100</v>
      </c>
      <c r="D241" s="15" t="s">
        <v>9</v>
      </c>
      <c r="E241" s="15"/>
      <c r="F241" s="32">
        <v>0.02</v>
      </c>
      <c r="G241" s="15" t="s">
        <v>5</v>
      </c>
      <c r="H241" s="58">
        <f t="shared" si="16"/>
        <v>2</v>
      </c>
      <c r="I241" s="19"/>
      <c r="J241" s="58">
        <f>SUM(H$5:H241)+SUM(M$5:M241)-SUM(N$5:N240)</f>
        <v>314</v>
      </c>
      <c r="K241" s="19"/>
      <c r="L241" s="31"/>
      <c r="M241" s="31"/>
      <c r="N241" s="39">
        <f t="shared" si="17"/>
        <v>0</v>
      </c>
      <c r="O241" s="31"/>
      <c r="P241" s="76"/>
      <c r="Q241" s="76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spans="1:33">
      <c r="A242">
        <f t="shared" si="18"/>
        <v>238</v>
      </c>
      <c r="B242" s="14">
        <f t="shared" si="18"/>
        <v>44086</v>
      </c>
      <c r="C242" s="58">
        <f t="shared" si="15"/>
        <v>100</v>
      </c>
      <c r="D242" s="15" t="s">
        <v>9</v>
      </c>
      <c r="E242" s="15"/>
      <c r="F242" s="32">
        <v>0.02</v>
      </c>
      <c r="G242" s="15" t="s">
        <v>5</v>
      </c>
      <c r="H242" s="58">
        <f t="shared" si="16"/>
        <v>2</v>
      </c>
      <c r="I242" s="19"/>
      <c r="J242" s="58">
        <f>SUM(H$5:H242)+SUM(M$5:M242)-SUM(N$5:N241)</f>
        <v>316</v>
      </c>
      <c r="K242" s="19"/>
      <c r="L242" s="31"/>
      <c r="M242" s="31"/>
      <c r="N242" s="39">
        <f t="shared" si="17"/>
        <v>0</v>
      </c>
      <c r="O242" s="31"/>
      <c r="P242" s="76"/>
      <c r="Q242" s="76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spans="1:33">
      <c r="A243">
        <f t="shared" si="18"/>
        <v>239</v>
      </c>
      <c r="B243" s="14">
        <f t="shared" si="18"/>
        <v>44087</v>
      </c>
      <c r="C243" s="58">
        <f t="shared" ref="C243:C304" si="19">C242+L242</f>
        <v>100</v>
      </c>
      <c r="D243" s="15" t="s">
        <v>9</v>
      </c>
      <c r="E243" s="15"/>
      <c r="F243" s="32">
        <v>0.02</v>
      </c>
      <c r="G243" s="15" t="s">
        <v>5</v>
      </c>
      <c r="H243" s="58">
        <f t="shared" ref="H243:H304" si="20">(C243*F243)</f>
        <v>2</v>
      </c>
      <c r="I243" s="19"/>
      <c r="J243" s="58">
        <f>SUM(H$5:H243)+SUM(M$5:M243)-SUM(N$5:N242)</f>
        <v>318</v>
      </c>
      <c r="K243" s="19"/>
      <c r="L243" s="31"/>
      <c r="M243" s="31"/>
      <c r="N243" s="39">
        <f t="shared" si="17"/>
        <v>0</v>
      </c>
      <c r="O243" s="31"/>
      <c r="P243" s="76"/>
      <c r="Q243" s="76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spans="1:33">
      <c r="A244">
        <f t="shared" si="18"/>
        <v>240</v>
      </c>
      <c r="B244" s="14">
        <f t="shared" si="18"/>
        <v>44088</v>
      </c>
      <c r="C244" s="58">
        <f t="shared" si="19"/>
        <v>100</v>
      </c>
      <c r="D244" s="15" t="s">
        <v>9</v>
      </c>
      <c r="E244" s="15"/>
      <c r="F244" s="32">
        <v>0.02</v>
      </c>
      <c r="G244" s="15" t="s">
        <v>5</v>
      </c>
      <c r="H244" s="58">
        <f t="shared" si="20"/>
        <v>2</v>
      </c>
      <c r="I244" s="19"/>
      <c r="J244" s="58">
        <f>SUM(H$5:H244)+SUM(M$5:M244)-SUM(N$5:N243)</f>
        <v>320</v>
      </c>
      <c r="K244" s="19"/>
      <c r="L244" s="31"/>
      <c r="M244" s="31"/>
      <c r="N244" s="39">
        <f t="shared" si="17"/>
        <v>0</v>
      </c>
      <c r="O244" s="31"/>
      <c r="P244" s="76"/>
      <c r="Q244" s="76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spans="1:33">
      <c r="A245">
        <f t="shared" si="18"/>
        <v>241</v>
      </c>
      <c r="B245" s="14">
        <f t="shared" si="18"/>
        <v>44089</v>
      </c>
      <c r="C245" s="58">
        <f t="shared" si="19"/>
        <v>100</v>
      </c>
      <c r="D245" s="15" t="s">
        <v>9</v>
      </c>
      <c r="E245" s="15"/>
      <c r="F245" s="32">
        <v>0.02</v>
      </c>
      <c r="G245" s="15" t="s">
        <v>5</v>
      </c>
      <c r="H245" s="58">
        <f t="shared" si="20"/>
        <v>2</v>
      </c>
      <c r="I245" s="19"/>
      <c r="J245" s="58">
        <f>SUM(H$5:H245)+SUM(M$5:M245)-SUM(N$5:N244)</f>
        <v>322</v>
      </c>
      <c r="K245" s="19"/>
      <c r="L245" s="31"/>
      <c r="M245" s="31"/>
      <c r="N245" s="39">
        <f t="shared" ref="N245:N304" si="21">+L135</f>
        <v>0</v>
      </c>
      <c r="O245" s="31"/>
      <c r="P245" s="76"/>
      <c r="Q245" s="76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spans="1:33">
      <c r="A246">
        <f t="shared" si="18"/>
        <v>242</v>
      </c>
      <c r="B246" s="14">
        <f t="shared" si="18"/>
        <v>44090</v>
      </c>
      <c r="C246" s="58">
        <f t="shared" si="19"/>
        <v>100</v>
      </c>
      <c r="D246" s="15" t="s">
        <v>9</v>
      </c>
      <c r="E246" s="15"/>
      <c r="F246" s="32">
        <v>0.02</v>
      </c>
      <c r="G246" s="15" t="s">
        <v>5</v>
      </c>
      <c r="H246" s="58">
        <f t="shared" si="20"/>
        <v>2</v>
      </c>
      <c r="I246" s="19"/>
      <c r="J246" s="58">
        <f>SUM(H$5:H246)+SUM(M$5:M246)-SUM(N$5:N245)</f>
        <v>324</v>
      </c>
      <c r="K246" s="19"/>
      <c r="L246" s="31"/>
      <c r="M246" s="31"/>
      <c r="N246" s="39">
        <f t="shared" si="21"/>
        <v>0</v>
      </c>
      <c r="O246" s="31"/>
      <c r="P246" s="76"/>
      <c r="Q246" s="76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spans="1:33">
      <c r="A247">
        <f t="shared" si="18"/>
        <v>243</v>
      </c>
      <c r="B247" s="14">
        <f t="shared" si="18"/>
        <v>44091</v>
      </c>
      <c r="C247" s="58">
        <f t="shared" si="19"/>
        <v>100</v>
      </c>
      <c r="D247" s="15" t="s">
        <v>9</v>
      </c>
      <c r="E247" s="15"/>
      <c r="F247" s="32">
        <v>0.02</v>
      </c>
      <c r="G247" s="15" t="s">
        <v>5</v>
      </c>
      <c r="H247" s="58">
        <f t="shared" si="20"/>
        <v>2</v>
      </c>
      <c r="I247" s="19"/>
      <c r="J247" s="58">
        <f>SUM(H$5:H247)+SUM(M$5:M247)-SUM(N$5:N246)</f>
        <v>326</v>
      </c>
      <c r="K247" s="19"/>
      <c r="L247" s="31"/>
      <c r="M247" s="31"/>
      <c r="N247" s="39">
        <f t="shared" si="21"/>
        <v>0</v>
      </c>
      <c r="O247" s="31"/>
      <c r="P247" s="76"/>
      <c r="Q247" s="76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spans="1:33">
      <c r="A248">
        <f t="shared" si="18"/>
        <v>244</v>
      </c>
      <c r="B248" s="14">
        <f t="shared" si="18"/>
        <v>44092</v>
      </c>
      <c r="C248" s="58">
        <f t="shared" si="19"/>
        <v>100</v>
      </c>
      <c r="D248" s="15" t="s">
        <v>9</v>
      </c>
      <c r="E248" s="15"/>
      <c r="F248" s="32">
        <v>0.02</v>
      </c>
      <c r="G248" s="15" t="s">
        <v>5</v>
      </c>
      <c r="H248" s="58">
        <f t="shared" si="20"/>
        <v>2</v>
      </c>
      <c r="I248" s="19"/>
      <c r="J248" s="58">
        <f>SUM(H$5:H248)+SUM(M$5:M248)-SUM(N$5:N247)</f>
        <v>328</v>
      </c>
      <c r="K248" s="19"/>
      <c r="L248" s="31"/>
      <c r="M248" s="31"/>
      <c r="N248" s="39">
        <f t="shared" si="21"/>
        <v>0</v>
      </c>
      <c r="O248" s="31"/>
      <c r="P248" s="76"/>
      <c r="Q248" s="76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spans="1:33">
      <c r="A249">
        <f t="shared" si="18"/>
        <v>245</v>
      </c>
      <c r="B249" s="14">
        <f t="shared" si="18"/>
        <v>44093</v>
      </c>
      <c r="C249" s="58">
        <f t="shared" si="19"/>
        <v>100</v>
      </c>
      <c r="D249" s="15" t="s">
        <v>9</v>
      </c>
      <c r="E249" s="15"/>
      <c r="F249" s="32">
        <v>0.02</v>
      </c>
      <c r="G249" s="15" t="s">
        <v>5</v>
      </c>
      <c r="H249" s="58">
        <f t="shared" si="20"/>
        <v>2</v>
      </c>
      <c r="I249" s="19"/>
      <c r="J249" s="58">
        <f>SUM(H$5:H249)+SUM(M$5:M249)-SUM(N$5:N248)</f>
        <v>330</v>
      </c>
      <c r="K249" s="19"/>
      <c r="L249" s="31"/>
      <c r="M249" s="31"/>
      <c r="N249" s="39">
        <f t="shared" si="21"/>
        <v>0</v>
      </c>
      <c r="O249" s="31"/>
      <c r="P249" s="76"/>
      <c r="Q249" s="76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spans="1:33">
      <c r="A250">
        <f t="shared" si="18"/>
        <v>246</v>
      </c>
      <c r="B250" s="14">
        <f t="shared" si="18"/>
        <v>44094</v>
      </c>
      <c r="C250" s="58">
        <f t="shared" si="19"/>
        <v>100</v>
      </c>
      <c r="D250" s="15" t="s">
        <v>9</v>
      </c>
      <c r="E250" s="15"/>
      <c r="F250" s="32">
        <v>0.02</v>
      </c>
      <c r="G250" s="15" t="s">
        <v>5</v>
      </c>
      <c r="H250" s="58">
        <f t="shared" si="20"/>
        <v>2</v>
      </c>
      <c r="I250" s="19"/>
      <c r="J250" s="58">
        <f>SUM(H$5:H250)+SUM(M$5:M250)-SUM(N$5:N249)</f>
        <v>332</v>
      </c>
      <c r="K250" s="19"/>
      <c r="L250" s="31"/>
      <c r="M250" s="31"/>
      <c r="N250" s="39">
        <f t="shared" si="21"/>
        <v>0</v>
      </c>
      <c r="O250" s="31"/>
      <c r="P250" s="76"/>
      <c r="Q250" s="76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spans="1:33">
      <c r="A251">
        <f t="shared" si="18"/>
        <v>247</v>
      </c>
      <c r="B251" s="14">
        <f t="shared" si="18"/>
        <v>44095</v>
      </c>
      <c r="C251" s="58">
        <f t="shared" si="19"/>
        <v>100</v>
      </c>
      <c r="D251" s="15" t="s">
        <v>9</v>
      </c>
      <c r="E251" s="15"/>
      <c r="F251" s="32">
        <v>0.02</v>
      </c>
      <c r="G251" s="15" t="s">
        <v>5</v>
      </c>
      <c r="H251" s="58">
        <f t="shared" si="20"/>
        <v>2</v>
      </c>
      <c r="I251" s="19"/>
      <c r="J251" s="58">
        <f>SUM(H$5:H251)+SUM(M$5:M251)-SUM(N$5:N250)</f>
        <v>334</v>
      </c>
      <c r="K251" s="19"/>
      <c r="L251" s="31"/>
      <c r="M251" s="31"/>
      <c r="N251" s="39">
        <f t="shared" si="21"/>
        <v>0</v>
      </c>
      <c r="O251" s="31"/>
      <c r="P251" s="76"/>
      <c r="Q251" s="76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spans="1:33">
      <c r="A252">
        <f t="shared" si="18"/>
        <v>248</v>
      </c>
      <c r="B252" s="14">
        <f t="shared" si="18"/>
        <v>44096</v>
      </c>
      <c r="C252" s="58">
        <f t="shared" si="19"/>
        <v>100</v>
      </c>
      <c r="D252" s="15" t="s">
        <v>9</v>
      </c>
      <c r="E252" s="15"/>
      <c r="F252" s="32">
        <v>0.02</v>
      </c>
      <c r="G252" s="15" t="s">
        <v>5</v>
      </c>
      <c r="H252" s="58">
        <f t="shared" si="20"/>
        <v>2</v>
      </c>
      <c r="I252" s="19"/>
      <c r="J252" s="58">
        <f>SUM(H$5:H252)+SUM(M$5:M252)-SUM(N$5:N251)</f>
        <v>336</v>
      </c>
      <c r="K252" s="19"/>
      <c r="L252" s="31"/>
      <c r="M252" s="31"/>
      <c r="N252" s="39">
        <f t="shared" si="21"/>
        <v>0</v>
      </c>
      <c r="O252" s="31"/>
      <c r="P252" s="76"/>
      <c r="Q252" s="76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spans="1:33">
      <c r="A253">
        <f t="shared" si="18"/>
        <v>249</v>
      </c>
      <c r="B253" s="14">
        <f t="shared" si="18"/>
        <v>44097</v>
      </c>
      <c r="C253" s="58">
        <f t="shared" si="19"/>
        <v>100</v>
      </c>
      <c r="D253" s="15" t="s">
        <v>9</v>
      </c>
      <c r="E253" s="15"/>
      <c r="F253" s="32">
        <v>0.02</v>
      </c>
      <c r="G253" s="15" t="s">
        <v>5</v>
      </c>
      <c r="H253" s="58">
        <f t="shared" si="20"/>
        <v>2</v>
      </c>
      <c r="I253" s="19"/>
      <c r="J253" s="58">
        <f>SUM(H$5:H253)+SUM(M$5:M253)-SUM(N$5:N252)</f>
        <v>338</v>
      </c>
      <c r="K253" s="19"/>
      <c r="L253" s="31"/>
      <c r="M253" s="31"/>
      <c r="N253" s="39">
        <f t="shared" si="21"/>
        <v>0</v>
      </c>
      <c r="O253" s="31"/>
      <c r="P253" s="76"/>
      <c r="Q253" s="76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spans="1:33">
      <c r="A254">
        <f t="shared" si="18"/>
        <v>250</v>
      </c>
      <c r="B254" s="14">
        <f t="shared" si="18"/>
        <v>44098</v>
      </c>
      <c r="C254" s="58">
        <f t="shared" si="19"/>
        <v>100</v>
      </c>
      <c r="D254" s="15" t="s">
        <v>9</v>
      </c>
      <c r="E254" s="15"/>
      <c r="F254" s="32">
        <v>0.02</v>
      </c>
      <c r="G254" s="15" t="s">
        <v>5</v>
      </c>
      <c r="H254" s="58">
        <f t="shared" si="20"/>
        <v>2</v>
      </c>
      <c r="I254" s="19"/>
      <c r="J254" s="58">
        <f>SUM(H$5:H254)+SUM(M$5:M254)-SUM(N$5:N253)</f>
        <v>340</v>
      </c>
      <c r="K254" s="19"/>
      <c r="L254" s="31"/>
      <c r="M254" s="31"/>
      <c r="N254" s="39">
        <f t="shared" si="21"/>
        <v>0</v>
      </c>
      <c r="O254" s="31"/>
      <c r="P254" s="76"/>
      <c r="Q254" s="76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spans="1:33">
      <c r="A255">
        <f t="shared" si="18"/>
        <v>251</v>
      </c>
      <c r="B255" s="14">
        <f t="shared" si="18"/>
        <v>44099</v>
      </c>
      <c r="C255" s="58">
        <f t="shared" si="19"/>
        <v>100</v>
      </c>
      <c r="D255" s="15" t="s">
        <v>9</v>
      </c>
      <c r="E255" s="15"/>
      <c r="F255" s="32">
        <v>0.02</v>
      </c>
      <c r="G255" s="15" t="s">
        <v>5</v>
      </c>
      <c r="H255" s="58">
        <f t="shared" si="20"/>
        <v>2</v>
      </c>
      <c r="I255" s="19"/>
      <c r="J255" s="58">
        <f>SUM(H$5:H255)+SUM(M$5:M255)-SUM(N$5:N254)</f>
        <v>342</v>
      </c>
      <c r="K255" s="19"/>
      <c r="L255" s="31"/>
      <c r="M255" s="31"/>
      <c r="N255" s="39">
        <f t="shared" si="21"/>
        <v>0</v>
      </c>
      <c r="O255" s="31"/>
      <c r="P255" s="76"/>
      <c r="Q255" s="76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spans="1:33">
      <c r="A256">
        <f t="shared" si="18"/>
        <v>252</v>
      </c>
      <c r="B256" s="14">
        <f t="shared" si="18"/>
        <v>44100</v>
      </c>
      <c r="C256" s="58">
        <f t="shared" si="19"/>
        <v>100</v>
      </c>
      <c r="D256" s="15" t="s">
        <v>9</v>
      </c>
      <c r="E256" s="15"/>
      <c r="F256" s="32">
        <v>0.02</v>
      </c>
      <c r="G256" s="15" t="s">
        <v>5</v>
      </c>
      <c r="H256" s="58">
        <f t="shared" si="20"/>
        <v>2</v>
      </c>
      <c r="I256" s="19"/>
      <c r="J256" s="58">
        <f>SUM(H$5:H256)+SUM(M$5:M256)-SUM(N$5:N255)</f>
        <v>344</v>
      </c>
      <c r="K256" s="19"/>
      <c r="L256" s="31"/>
      <c r="M256" s="31"/>
      <c r="N256" s="39">
        <f t="shared" si="21"/>
        <v>0</v>
      </c>
      <c r="O256" s="31"/>
      <c r="P256" s="76"/>
      <c r="Q256" s="76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spans="1:33">
      <c r="A257">
        <f t="shared" si="18"/>
        <v>253</v>
      </c>
      <c r="B257" s="14">
        <f t="shared" si="18"/>
        <v>44101</v>
      </c>
      <c r="C257" s="58">
        <f t="shared" si="19"/>
        <v>100</v>
      </c>
      <c r="D257" s="15" t="s">
        <v>9</v>
      </c>
      <c r="E257" s="15"/>
      <c r="F257" s="32">
        <v>0.02</v>
      </c>
      <c r="G257" s="15" t="s">
        <v>5</v>
      </c>
      <c r="H257" s="58">
        <f t="shared" si="20"/>
        <v>2</v>
      </c>
      <c r="I257" s="19"/>
      <c r="J257" s="58">
        <f>SUM(H$5:H257)+SUM(M$5:M257)-SUM(N$5:N256)</f>
        <v>346</v>
      </c>
      <c r="K257" s="19"/>
      <c r="L257" s="31"/>
      <c r="M257" s="31"/>
      <c r="N257" s="39">
        <f t="shared" si="21"/>
        <v>0</v>
      </c>
      <c r="O257" s="31"/>
      <c r="P257" s="76"/>
      <c r="Q257" s="76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spans="1:33">
      <c r="A258">
        <f t="shared" si="18"/>
        <v>254</v>
      </c>
      <c r="B258" s="14">
        <f t="shared" si="18"/>
        <v>44102</v>
      </c>
      <c r="C258" s="58">
        <f t="shared" si="19"/>
        <v>100</v>
      </c>
      <c r="D258" s="15" t="s">
        <v>9</v>
      </c>
      <c r="E258" s="15"/>
      <c r="F258" s="32">
        <v>0.02</v>
      </c>
      <c r="G258" s="15" t="s">
        <v>5</v>
      </c>
      <c r="H258" s="58">
        <f t="shared" si="20"/>
        <v>2</v>
      </c>
      <c r="I258" s="19"/>
      <c r="J258" s="58">
        <f>SUM(H$5:H258)+SUM(M$5:M258)-SUM(N$5:N257)</f>
        <v>348</v>
      </c>
      <c r="K258" s="19"/>
      <c r="L258" s="31"/>
      <c r="M258" s="31"/>
      <c r="N258" s="39">
        <f t="shared" si="21"/>
        <v>0</v>
      </c>
      <c r="O258" s="31"/>
      <c r="P258" s="76"/>
      <c r="Q258" s="76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spans="1:33">
      <c r="A259">
        <f t="shared" si="18"/>
        <v>255</v>
      </c>
      <c r="B259" s="14">
        <f t="shared" si="18"/>
        <v>44103</v>
      </c>
      <c r="C259" s="58">
        <f t="shared" si="19"/>
        <v>100</v>
      </c>
      <c r="D259" s="15" t="s">
        <v>9</v>
      </c>
      <c r="E259" s="15"/>
      <c r="F259" s="32">
        <v>0.02</v>
      </c>
      <c r="G259" s="15" t="s">
        <v>5</v>
      </c>
      <c r="H259" s="58">
        <f t="shared" si="20"/>
        <v>2</v>
      </c>
      <c r="I259" s="19"/>
      <c r="J259" s="58">
        <f>SUM(H$5:H259)+SUM(M$5:M259)-SUM(N$5:N258)</f>
        <v>350</v>
      </c>
      <c r="K259" s="19"/>
      <c r="L259" s="31"/>
      <c r="M259" s="31"/>
      <c r="N259" s="39">
        <f t="shared" si="21"/>
        <v>0</v>
      </c>
      <c r="O259" s="31"/>
      <c r="P259" s="76"/>
      <c r="Q259" s="76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spans="1:33">
      <c r="A260">
        <f t="shared" si="18"/>
        <v>256</v>
      </c>
      <c r="B260" s="14">
        <f t="shared" si="18"/>
        <v>44104</v>
      </c>
      <c r="C260" s="58">
        <f t="shared" si="19"/>
        <v>100</v>
      </c>
      <c r="D260" s="15" t="s">
        <v>9</v>
      </c>
      <c r="E260" s="15"/>
      <c r="F260" s="32">
        <v>0.02</v>
      </c>
      <c r="G260" s="15" t="s">
        <v>5</v>
      </c>
      <c r="H260" s="58">
        <f t="shared" si="20"/>
        <v>2</v>
      </c>
      <c r="I260" s="19"/>
      <c r="J260" s="58">
        <f>SUM(H$5:H260)+SUM(M$5:M260)-SUM(N$5:N259)</f>
        <v>352</v>
      </c>
      <c r="K260" s="19"/>
      <c r="L260" s="31"/>
      <c r="M260" s="31"/>
      <c r="N260" s="39">
        <f t="shared" si="21"/>
        <v>0</v>
      </c>
      <c r="O260" s="31"/>
      <c r="P260" s="76"/>
      <c r="Q260" s="76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spans="1:33">
      <c r="A261">
        <f t="shared" si="18"/>
        <v>257</v>
      </c>
      <c r="B261" s="14">
        <f t="shared" si="18"/>
        <v>44105</v>
      </c>
      <c r="C261" s="58">
        <f t="shared" si="19"/>
        <v>100</v>
      </c>
      <c r="D261" s="15" t="s">
        <v>9</v>
      </c>
      <c r="E261" s="15"/>
      <c r="F261" s="32">
        <v>0.02</v>
      </c>
      <c r="G261" s="15" t="s">
        <v>5</v>
      </c>
      <c r="H261" s="58">
        <f t="shared" si="20"/>
        <v>2</v>
      </c>
      <c r="I261" s="19"/>
      <c r="J261" s="58">
        <f>SUM(H$5:H261)+SUM(M$5:M261)-SUM(N$5:N260)</f>
        <v>354</v>
      </c>
      <c r="K261" s="19"/>
      <c r="L261" s="31"/>
      <c r="M261" s="31"/>
      <c r="N261" s="39">
        <f t="shared" si="21"/>
        <v>0</v>
      </c>
      <c r="O261" s="31"/>
      <c r="P261" s="76"/>
      <c r="Q261" s="76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spans="1:33">
      <c r="A262">
        <f t="shared" si="18"/>
        <v>258</v>
      </c>
      <c r="B262" s="14">
        <f t="shared" si="18"/>
        <v>44106</v>
      </c>
      <c r="C262" s="58">
        <f t="shared" si="19"/>
        <v>100</v>
      </c>
      <c r="D262" s="15" t="s">
        <v>9</v>
      </c>
      <c r="E262" s="15"/>
      <c r="F262" s="32">
        <v>0.02</v>
      </c>
      <c r="G262" s="15" t="s">
        <v>5</v>
      </c>
      <c r="H262" s="58">
        <f t="shared" si="20"/>
        <v>2</v>
      </c>
      <c r="I262" s="19"/>
      <c r="J262" s="58">
        <f>SUM(H$5:H262)+SUM(M$5:M262)-SUM(N$5:N261)</f>
        <v>356</v>
      </c>
      <c r="K262" s="19"/>
      <c r="L262" s="31"/>
      <c r="M262" s="31"/>
      <c r="N262" s="39">
        <f t="shared" si="21"/>
        <v>0</v>
      </c>
      <c r="O262" s="31"/>
      <c r="P262" s="76"/>
      <c r="Q262" s="76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spans="1:33">
      <c r="A263">
        <f t="shared" si="18"/>
        <v>259</v>
      </c>
      <c r="B263" s="14">
        <f t="shared" si="18"/>
        <v>44107</v>
      </c>
      <c r="C263" s="58">
        <f t="shared" si="19"/>
        <v>100</v>
      </c>
      <c r="D263" s="15" t="s">
        <v>9</v>
      </c>
      <c r="E263" s="15"/>
      <c r="F263" s="32">
        <v>0.02</v>
      </c>
      <c r="G263" s="15" t="s">
        <v>5</v>
      </c>
      <c r="H263" s="58">
        <f t="shared" si="20"/>
        <v>2</v>
      </c>
      <c r="I263" s="19"/>
      <c r="J263" s="58">
        <f>SUM(H$5:H263)+SUM(M$5:M263)-SUM(N$5:N262)</f>
        <v>358</v>
      </c>
      <c r="K263" s="19"/>
      <c r="L263" s="31"/>
      <c r="M263" s="31"/>
      <c r="N263" s="39">
        <f t="shared" si="21"/>
        <v>0</v>
      </c>
      <c r="O263" s="31"/>
      <c r="P263" s="76"/>
      <c r="Q263" s="76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spans="1:33">
      <c r="A264">
        <f t="shared" si="18"/>
        <v>260</v>
      </c>
      <c r="B264" s="14">
        <f t="shared" si="18"/>
        <v>44108</v>
      </c>
      <c r="C264" s="58">
        <f t="shared" si="19"/>
        <v>100</v>
      </c>
      <c r="D264" s="15" t="s">
        <v>9</v>
      </c>
      <c r="E264" s="15"/>
      <c r="F264" s="32">
        <v>0.02</v>
      </c>
      <c r="G264" s="15" t="s">
        <v>5</v>
      </c>
      <c r="H264" s="58">
        <f t="shared" si="20"/>
        <v>2</v>
      </c>
      <c r="I264" s="19"/>
      <c r="J264" s="58">
        <f>SUM(H$5:H264)+SUM(M$5:M264)-SUM(N$5:N263)</f>
        <v>360</v>
      </c>
      <c r="K264" s="19"/>
      <c r="L264" s="31"/>
      <c r="M264" s="31"/>
      <c r="N264" s="39">
        <f t="shared" si="21"/>
        <v>0</v>
      </c>
      <c r="O264" s="31"/>
      <c r="P264" s="76"/>
      <c r="Q264" s="76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spans="1:33">
      <c r="A265">
        <f t="shared" ref="A265:B304" si="22">+A264+1</f>
        <v>261</v>
      </c>
      <c r="B265" s="14">
        <f t="shared" si="22"/>
        <v>44109</v>
      </c>
      <c r="C265" s="58">
        <f t="shared" si="19"/>
        <v>100</v>
      </c>
      <c r="D265" s="15" t="s">
        <v>9</v>
      </c>
      <c r="E265" s="15"/>
      <c r="F265" s="32">
        <v>0.02</v>
      </c>
      <c r="G265" s="15" t="s">
        <v>5</v>
      </c>
      <c r="H265" s="58">
        <f t="shared" si="20"/>
        <v>2</v>
      </c>
      <c r="I265" s="19"/>
      <c r="J265" s="58">
        <f>SUM(H$5:H265)+SUM(M$5:M265)-SUM(N$5:N264)</f>
        <v>362</v>
      </c>
      <c r="K265" s="19"/>
      <c r="L265" s="31"/>
      <c r="M265" s="31"/>
      <c r="N265" s="39">
        <f t="shared" si="21"/>
        <v>0</v>
      </c>
      <c r="O265" s="31"/>
      <c r="P265" s="76"/>
      <c r="Q265" s="76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spans="1:33">
      <c r="A266">
        <f t="shared" si="22"/>
        <v>262</v>
      </c>
      <c r="B266" s="14">
        <f t="shared" si="22"/>
        <v>44110</v>
      </c>
      <c r="C266" s="58">
        <f t="shared" si="19"/>
        <v>100</v>
      </c>
      <c r="D266" s="15" t="s">
        <v>9</v>
      </c>
      <c r="E266" s="15"/>
      <c r="F266" s="32">
        <v>0.02</v>
      </c>
      <c r="G266" s="15" t="s">
        <v>5</v>
      </c>
      <c r="H266" s="58">
        <f t="shared" si="20"/>
        <v>2</v>
      </c>
      <c r="I266" s="19"/>
      <c r="J266" s="58">
        <f>SUM(H$5:H266)+SUM(M$5:M266)-SUM(N$5:N265)</f>
        <v>364</v>
      </c>
      <c r="K266" s="19"/>
      <c r="L266" s="31"/>
      <c r="M266" s="31"/>
      <c r="N266" s="39">
        <f t="shared" si="21"/>
        <v>0</v>
      </c>
      <c r="O266" s="31"/>
      <c r="P266" s="76"/>
      <c r="Q266" s="76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spans="1:33">
      <c r="A267">
        <f t="shared" si="22"/>
        <v>263</v>
      </c>
      <c r="B267" s="14">
        <f t="shared" si="22"/>
        <v>44111</v>
      </c>
      <c r="C267" s="58">
        <f t="shared" si="19"/>
        <v>100</v>
      </c>
      <c r="D267" s="15" t="s">
        <v>9</v>
      </c>
      <c r="E267" s="15"/>
      <c r="F267" s="32">
        <v>0.02</v>
      </c>
      <c r="G267" s="15" t="s">
        <v>5</v>
      </c>
      <c r="H267" s="58">
        <f t="shared" si="20"/>
        <v>2</v>
      </c>
      <c r="I267" s="19"/>
      <c r="J267" s="58">
        <f>SUM(H$5:H267)+SUM(M$5:M267)-SUM(N$5:N266)</f>
        <v>366</v>
      </c>
      <c r="K267" s="19"/>
      <c r="L267" s="31"/>
      <c r="M267" s="31"/>
      <c r="N267" s="39">
        <f t="shared" si="21"/>
        <v>0</v>
      </c>
      <c r="O267" s="31"/>
      <c r="P267" s="76"/>
      <c r="Q267" s="76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spans="1:33">
      <c r="A268">
        <f t="shared" si="22"/>
        <v>264</v>
      </c>
      <c r="B268" s="14">
        <f t="shared" si="22"/>
        <v>44112</v>
      </c>
      <c r="C268" s="58">
        <f t="shared" si="19"/>
        <v>100</v>
      </c>
      <c r="D268" s="15" t="s">
        <v>9</v>
      </c>
      <c r="E268" s="15"/>
      <c r="F268" s="32">
        <v>0.02</v>
      </c>
      <c r="G268" s="15" t="s">
        <v>5</v>
      </c>
      <c r="H268" s="58">
        <f t="shared" si="20"/>
        <v>2</v>
      </c>
      <c r="I268" s="19"/>
      <c r="J268" s="58">
        <f>SUM(H$5:H268)+SUM(M$5:M268)-SUM(N$5:N267)</f>
        <v>368</v>
      </c>
      <c r="K268" s="19"/>
      <c r="L268" s="31"/>
      <c r="M268" s="31"/>
      <c r="N268" s="39">
        <f t="shared" si="21"/>
        <v>0</v>
      </c>
      <c r="O268" s="31"/>
      <c r="P268" s="76"/>
      <c r="Q268" s="76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spans="1:33">
      <c r="A269">
        <f t="shared" si="22"/>
        <v>265</v>
      </c>
      <c r="B269" s="14">
        <f t="shared" si="22"/>
        <v>44113</v>
      </c>
      <c r="C269" s="58">
        <f t="shared" si="19"/>
        <v>100</v>
      </c>
      <c r="D269" s="15" t="s">
        <v>9</v>
      </c>
      <c r="E269" s="15"/>
      <c r="F269" s="32">
        <v>0.02</v>
      </c>
      <c r="G269" s="15" t="s">
        <v>5</v>
      </c>
      <c r="H269" s="58">
        <f t="shared" si="20"/>
        <v>2</v>
      </c>
      <c r="I269" s="19"/>
      <c r="J269" s="58">
        <f>SUM(H$5:H269)+SUM(M$5:M269)-SUM(N$5:N268)</f>
        <v>370</v>
      </c>
      <c r="K269" s="19"/>
      <c r="L269" s="31"/>
      <c r="M269" s="31"/>
      <c r="N269" s="39">
        <f t="shared" si="21"/>
        <v>0</v>
      </c>
      <c r="O269" s="31"/>
      <c r="P269" s="76"/>
      <c r="Q269" s="76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spans="1:33">
      <c r="A270">
        <f t="shared" si="22"/>
        <v>266</v>
      </c>
      <c r="B270" s="14">
        <f t="shared" si="22"/>
        <v>44114</v>
      </c>
      <c r="C270" s="58">
        <f t="shared" si="19"/>
        <v>100</v>
      </c>
      <c r="D270" s="15" t="s">
        <v>9</v>
      </c>
      <c r="E270" s="15"/>
      <c r="F270" s="32">
        <v>0.02</v>
      </c>
      <c r="G270" s="15" t="s">
        <v>5</v>
      </c>
      <c r="H270" s="58">
        <f t="shared" si="20"/>
        <v>2</v>
      </c>
      <c r="I270" s="19"/>
      <c r="J270" s="58">
        <f>SUM(H$5:H270)+SUM(M$5:M270)-SUM(N$5:N269)</f>
        <v>372</v>
      </c>
      <c r="K270" s="19"/>
      <c r="L270" s="31"/>
      <c r="M270" s="31"/>
      <c r="N270" s="39">
        <f t="shared" si="21"/>
        <v>0</v>
      </c>
      <c r="O270" s="31"/>
      <c r="P270" s="76"/>
      <c r="Q270" s="76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spans="1:33">
      <c r="A271">
        <f t="shared" si="22"/>
        <v>267</v>
      </c>
      <c r="B271" s="14">
        <f t="shared" si="22"/>
        <v>44115</v>
      </c>
      <c r="C271" s="58">
        <f t="shared" si="19"/>
        <v>100</v>
      </c>
      <c r="D271" s="15" t="s">
        <v>9</v>
      </c>
      <c r="E271" s="15"/>
      <c r="F271" s="32">
        <v>0.02</v>
      </c>
      <c r="G271" s="15" t="s">
        <v>5</v>
      </c>
      <c r="H271" s="58">
        <f t="shared" si="20"/>
        <v>2</v>
      </c>
      <c r="I271" s="19"/>
      <c r="J271" s="58">
        <f>SUM(H$5:H271)+SUM(M$5:M271)-SUM(N$5:N270)</f>
        <v>374</v>
      </c>
      <c r="K271" s="19"/>
      <c r="L271" s="31"/>
      <c r="M271" s="31"/>
      <c r="N271" s="39">
        <f t="shared" si="21"/>
        <v>0</v>
      </c>
      <c r="O271" s="31"/>
      <c r="P271" s="76"/>
      <c r="Q271" s="76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spans="1:33">
      <c r="A272">
        <f t="shared" si="22"/>
        <v>268</v>
      </c>
      <c r="B272" s="14">
        <f t="shared" si="22"/>
        <v>44116</v>
      </c>
      <c r="C272" s="58">
        <f t="shared" si="19"/>
        <v>100</v>
      </c>
      <c r="D272" s="15" t="s">
        <v>9</v>
      </c>
      <c r="E272" s="15"/>
      <c r="F272" s="32">
        <v>0.02</v>
      </c>
      <c r="G272" s="15" t="s">
        <v>5</v>
      </c>
      <c r="H272" s="58">
        <f t="shared" si="20"/>
        <v>2</v>
      </c>
      <c r="I272" s="19"/>
      <c r="J272" s="58">
        <f>SUM(H$5:H272)+SUM(M$5:M272)-SUM(N$5:N271)</f>
        <v>376</v>
      </c>
      <c r="K272" s="19"/>
      <c r="L272" s="31"/>
      <c r="M272" s="31"/>
      <c r="N272" s="39">
        <f t="shared" si="21"/>
        <v>0</v>
      </c>
      <c r="O272" s="31"/>
      <c r="P272" s="76"/>
      <c r="Q272" s="76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spans="1:33">
      <c r="A273">
        <f t="shared" si="22"/>
        <v>269</v>
      </c>
      <c r="B273" s="14">
        <f t="shared" si="22"/>
        <v>44117</v>
      </c>
      <c r="C273" s="58">
        <f t="shared" si="19"/>
        <v>100</v>
      </c>
      <c r="D273" s="15" t="s">
        <v>9</v>
      </c>
      <c r="E273" s="15"/>
      <c r="F273" s="32">
        <v>0.02</v>
      </c>
      <c r="G273" s="15" t="s">
        <v>5</v>
      </c>
      <c r="H273" s="58">
        <f t="shared" si="20"/>
        <v>2</v>
      </c>
      <c r="I273" s="19"/>
      <c r="J273" s="58">
        <f>SUM(H$5:H273)+SUM(M$5:M273)-SUM(N$5:N272)</f>
        <v>378</v>
      </c>
      <c r="K273" s="19"/>
      <c r="L273" s="31"/>
      <c r="M273" s="31"/>
      <c r="N273" s="39">
        <f t="shared" si="21"/>
        <v>0</v>
      </c>
      <c r="O273" s="31"/>
      <c r="P273" s="76"/>
      <c r="Q273" s="76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spans="1:33">
      <c r="A274">
        <f t="shared" si="22"/>
        <v>270</v>
      </c>
      <c r="B274" s="14">
        <f t="shared" si="22"/>
        <v>44118</v>
      </c>
      <c r="C274" s="58">
        <f t="shared" si="19"/>
        <v>100</v>
      </c>
      <c r="D274" s="15" t="s">
        <v>9</v>
      </c>
      <c r="E274" s="15"/>
      <c r="F274" s="32">
        <v>0.02</v>
      </c>
      <c r="G274" s="15" t="s">
        <v>5</v>
      </c>
      <c r="H274" s="58">
        <f t="shared" si="20"/>
        <v>2</v>
      </c>
      <c r="I274" s="19"/>
      <c r="J274" s="58">
        <f>SUM(H$5:H274)+SUM(M$5:M274)-SUM(N$5:N273)</f>
        <v>380</v>
      </c>
      <c r="K274" s="19"/>
      <c r="L274" s="31"/>
      <c r="M274" s="31"/>
      <c r="N274" s="39">
        <f t="shared" si="21"/>
        <v>0</v>
      </c>
      <c r="O274" s="31"/>
      <c r="P274" s="76"/>
      <c r="Q274" s="76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spans="1:33">
      <c r="A275">
        <f t="shared" si="22"/>
        <v>271</v>
      </c>
      <c r="B275" s="14">
        <f t="shared" si="22"/>
        <v>44119</v>
      </c>
      <c r="C275" s="58">
        <f t="shared" si="19"/>
        <v>100</v>
      </c>
      <c r="D275" s="15" t="s">
        <v>9</v>
      </c>
      <c r="E275" s="15"/>
      <c r="F275" s="32">
        <v>0.02</v>
      </c>
      <c r="G275" s="15" t="s">
        <v>5</v>
      </c>
      <c r="H275" s="58">
        <f t="shared" si="20"/>
        <v>2</v>
      </c>
      <c r="I275" s="19"/>
      <c r="J275" s="58">
        <f>SUM(H$5:H275)+SUM(M$5:M275)-SUM(N$5:N274)</f>
        <v>382</v>
      </c>
      <c r="K275" s="19"/>
      <c r="L275" s="31"/>
      <c r="M275" s="31"/>
      <c r="N275" s="39">
        <f t="shared" si="21"/>
        <v>0</v>
      </c>
      <c r="O275" s="31"/>
      <c r="P275" s="76"/>
      <c r="Q275" s="76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spans="1:33">
      <c r="A276">
        <f t="shared" si="22"/>
        <v>272</v>
      </c>
      <c r="B276" s="14">
        <f t="shared" si="22"/>
        <v>44120</v>
      </c>
      <c r="C276" s="58">
        <f t="shared" si="19"/>
        <v>100</v>
      </c>
      <c r="D276" s="15" t="s">
        <v>9</v>
      </c>
      <c r="E276" s="15"/>
      <c r="F276" s="32">
        <v>0.02</v>
      </c>
      <c r="G276" s="15" t="s">
        <v>5</v>
      </c>
      <c r="H276" s="58">
        <f t="shared" si="20"/>
        <v>2</v>
      </c>
      <c r="I276" s="19"/>
      <c r="J276" s="58">
        <f>SUM(H$5:H276)+SUM(M$5:M276)-SUM(N$5:N275)</f>
        <v>384</v>
      </c>
      <c r="K276" s="19"/>
      <c r="L276" s="31"/>
      <c r="M276" s="31"/>
      <c r="N276" s="39">
        <f t="shared" si="21"/>
        <v>0</v>
      </c>
      <c r="O276" s="31"/>
      <c r="P276" s="76"/>
      <c r="Q276" s="76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spans="1:33">
      <c r="A277">
        <f t="shared" si="22"/>
        <v>273</v>
      </c>
      <c r="B277" s="14">
        <f t="shared" si="22"/>
        <v>44121</v>
      </c>
      <c r="C277" s="58">
        <f t="shared" si="19"/>
        <v>100</v>
      </c>
      <c r="D277" s="15" t="s">
        <v>9</v>
      </c>
      <c r="E277" s="15"/>
      <c r="F277" s="32">
        <v>0.02</v>
      </c>
      <c r="G277" s="15" t="s">
        <v>5</v>
      </c>
      <c r="H277" s="58">
        <f t="shared" si="20"/>
        <v>2</v>
      </c>
      <c r="I277" s="19"/>
      <c r="J277" s="58">
        <f>SUM(H$5:H277)+SUM(M$5:M277)-SUM(N$5:N276)</f>
        <v>386</v>
      </c>
      <c r="K277" s="19"/>
      <c r="L277" s="31"/>
      <c r="M277" s="31"/>
      <c r="N277" s="39">
        <f t="shared" si="21"/>
        <v>0</v>
      </c>
      <c r="O277" s="31"/>
      <c r="P277" s="76"/>
      <c r="Q277" s="76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spans="1:33">
      <c r="A278">
        <f t="shared" si="22"/>
        <v>274</v>
      </c>
      <c r="B278" s="14">
        <f t="shared" si="22"/>
        <v>44122</v>
      </c>
      <c r="C278" s="58">
        <f t="shared" si="19"/>
        <v>100</v>
      </c>
      <c r="D278" s="15" t="s">
        <v>9</v>
      </c>
      <c r="E278" s="15"/>
      <c r="F278" s="32">
        <v>0.02</v>
      </c>
      <c r="G278" s="15" t="s">
        <v>5</v>
      </c>
      <c r="H278" s="58">
        <f t="shared" si="20"/>
        <v>2</v>
      </c>
      <c r="I278" s="19"/>
      <c r="J278" s="58">
        <f>SUM(H$5:H278)+SUM(M$5:M278)-SUM(N$5:N277)</f>
        <v>388</v>
      </c>
      <c r="K278" s="19"/>
      <c r="L278" s="31"/>
      <c r="M278" s="31"/>
      <c r="N278" s="39">
        <f t="shared" si="21"/>
        <v>0</v>
      </c>
      <c r="O278" s="31"/>
      <c r="P278" s="76"/>
      <c r="Q278" s="76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spans="1:33">
      <c r="A279">
        <f t="shared" si="22"/>
        <v>275</v>
      </c>
      <c r="B279" s="14">
        <f t="shared" si="22"/>
        <v>44123</v>
      </c>
      <c r="C279" s="58">
        <f t="shared" si="19"/>
        <v>100</v>
      </c>
      <c r="D279" s="15" t="s">
        <v>9</v>
      </c>
      <c r="E279" s="15"/>
      <c r="F279" s="32">
        <v>0.02</v>
      </c>
      <c r="G279" s="15" t="s">
        <v>5</v>
      </c>
      <c r="H279" s="58">
        <f t="shared" si="20"/>
        <v>2</v>
      </c>
      <c r="I279" s="19"/>
      <c r="J279" s="58">
        <f>SUM(H$5:H279)+SUM(M$5:M279)-SUM(N$5:N278)</f>
        <v>390</v>
      </c>
      <c r="K279" s="19"/>
      <c r="L279" s="31"/>
      <c r="M279" s="31"/>
      <c r="N279" s="39">
        <f t="shared" si="21"/>
        <v>0</v>
      </c>
      <c r="O279" s="31"/>
      <c r="P279" s="76"/>
      <c r="Q279" s="76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spans="1:33">
      <c r="A280">
        <f t="shared" si="22"/>
        <v>276</v>
      </c>
      <c r="B280" s="14">
        <f t="shared" si="22"/>
        <v>44124</v>
      </c>
      <c r="C280" s="58">
        <f t="shared" si="19"/>
        <v>100</v>
      </c>
      <c r="D280" s="15" t="s">
        <v>9</v>
      </c>
      <c r="E280" s="15"/>
      <c r="F280" s="32">
        <v>0.02</v>
      </c>
      <c r="G280" s="15" t="s">
        <v>5</v>
      </c>
      <c r="H280" s="58">
        <f t="shared" si="20"/>
        <v>2</v>
      </c>
      <c r="I280" s="19"/>
      <c r="J280" s="58">
        <f>SUM(H$5:H280)+SUM(M$5:M280)-SUM(N$5:N279)</f>
        <v>392</v>
      </c>
      <c r="K280" s="19"/>
      <c r="L280" s="31"/>
      <c r="M280" s="31"/>
      <c r="N280" s="39">
        <f t="shared" si="21"/>
        <v>0</v>
      </c>
      <c r="O280" s="31"/>
      <c r="P280" s="76"/>
      <c r="Q280" s="76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spans="1:33">
      <c r="A281">
        <f t="shared" si="22"/>
        <v>277</v>
      </c>
      <c r="B281" s="14">
        <f t="shared" si="22"/>
        <v>44125</v>
      </c>
      <c r="C281" s="58">
        <f t="shared" si="19"/>
        <v>100</v>
      </c>
      <c r="D281" s="15" t="s">
        <v>9</v>
      </c>
      <c r="E281" s="15"/>
      <c r="F281" s="32">
        <v>0.02</v>
      </c>
      <c r="G281" s="15" t="s">
        <v>5</v>
      </c>
      <c r="H281" s="58">
        <f t="shared" si="20"/>
        <v>2</v>
      </c>
      <c r="I281" s="19"/>
      <c r="J281" s="58">
        <f>SUM(H$5:H281)+SUM(M$5:M281)-SUM(N$5:N280)</f>
        <v>394</v>
      </c>
      <c r="K281" s="19"/>
      <c r="L281" s="31"/>
      <c r="M281" s="31"/>
      <c r="N281" s="39">
        <f t="shared" si="21"/>
        <v>0</v>
      </c>
      <c r="O281" s="31"/>
      <c r="P281" s="76"/>
      <c r="Q281" s="76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spans="1:33">
      <c r="A282">
        <f t="shared" si="22"/>
        <v>278</v>
      </c>
      <c r="B282" s="14">
        <f t="shared" si="22"/>
        <v>44126</v>
      </c>
      <c r="C282" s="58">
        <f t="shared" si="19"/>
        <v>100</v>
      </c>
      <c r="D282" s="15" t="s">
        <v>9</v>
      </c>
      <c r="E282" s="15"/>
      <c r="F282" s="32">
        <v>0.02</v>
      </c>
      <c r="G282" s="15" t="s">
        <v>5</v>
      </c>
      <c r="H282" s="58">
        <f t="shared" si="20"/>
        <v>2</v>
      </c>
      <c r="I282" s="19"/>
      <c r="J282" s="58">
        <f>SUM(H$5:H282)+SUM(M$5:M282)-SUM(N$5:N281)</f>
        <v>396</v>
      </c>
      <c r="K282" s="19"/>
      <c r="L282" s="31"/>
      <c r="M282" s="31"/>
      <c r="N282" s="39">
        <f t="shared" si="21"/>
        <v>0</v>
      </c>
      <c r="O282" s="31"/>
      <c r="P282" s="76"/>
      <c r="Q282" s="76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spans="1:33">
      <c r="A283">
        <f t="shared" si="22"/>
        <v>279</v>
      </c>
      <c r="B283" s="14">
        <f t="shared" si="22"/>
        <v>44127</v>
      </c>
      <c r="C283" s="58">
        <f t="shared" si="19"/>
        <v>100</v>
      </c>
      <c r="D283" s="15" t="s">
        <v>9</v>
      </c>
      <c r="E283" s="15"/>
      <c r="F283" s="32">
        <v>0.02</v>
      </c>
      <c r="G283" s="15" t="s">
        <v>5</v>
      </c>
      <c r="H283" s="58">
        <f t="shared" si="20"/>
        <v>2</v>
      </c>
      <c r="I283" s="19"/>
      <c r="J283" s="58">
        <f>SUM(H$5:H283)+SUM(M$5:M283)-SUM(N$5:N282)</f>
        <v>398</v>
      </c>
      <c r="K283" s="19"/>
      <c r="L283" s="31"/>
      <c r="M283" s="31"/>
      <c r="N283" s="39">
        <f t="shared" si="21"/>
        <v>0</v>
      </c>
      <c r="O283" s="31"/>
      <c r="P283" s="76"/>
      <c r="Q283" s="76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spans="1:33">
      <c r="A284">
        <f t="shared" si="22"/>
        <v>280</v>
      </c>
      <c r="B284" s="14">
        <f t="shared" si="22"/>
        <v>44128</v>
      </c>
      <c r="C284" s="58">
        <f t="shared" si="19"/>
        <v>100</v>
      </c>
      <c r="D284" s="15" t="s">
        <v>9</v>
      </c>
      <c r="E284" s="15"/>
      <c r="F284" s="32">
        <v>0.02</v>
      </c>
      <c r="G284" s="15" t="s">
        <v>5</v>
      </c>
      <c r="H284" s="58">
        <f t="shared" si="20"/>
        <v>2</v>
      </c>
      <c r="I284" s="19"/>
      <c r="J284" s="58">
        <f>SUM(H$5:H284)+SUM(M$5:M284)-SUM(N$5:N283)</f>
        <v>400</v>
      </c>
      <c r="K284" s="19"/>
      <c r="L284" s="31"/>
      <c r="M284" s="31"/>
      <c r="N284" s="39">
        <f t="shared" si="21"/>
        <v>0</v>
      </c>
      <c r="O284" s="31"/>
      <c r="P284" s="76"/>
      <c r="Q284" s="76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spans="1:33">
      <c r="A285">
        <f t="shared" si="22"/>
        <v>281</v>
      </c>
      <c r="B285" s="14">
        <f t="shared" si="22"/>
        <v>44129</v>
      </c>
      <c r="C285" s="58">
        <f t="shared" si="19"/>
        <v>100</v>
      </c>
      <c r="D285" s="15" t="s">
        <v>9</v>
      </c>
      <c r="E285" s="15"/>
      <c r="F285" s="32">
        <v>0.02</v>
      </c>
      <c r="G285" s="15" t="s">
        <v>5</v>
      </c>
      <c r="H285" s="58">
        <f t="shared" si="20"/>
        <v>2</v>
      </c>
      <c r="I285" s="19"/>
      <c r="J285" s="58">
        <f>SUM(H$5:H285)+SUM(M$5:M285)-SUM(N$5:N284)</f>
        <v>402</v>
      </c>
      <c r="K285" s="19"/>
      <c r="L285" s="31"/>
      <c r="M285" s="31"/>
      <c r="N285" s="39">
        <f t="shared" si="21"/>
        <v>0</v>
      </c>
      <c r="O285" s="31"/>
      <c r="P285" s="76"/>
      <c r="Q285" s="76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spans="1:33">
      <c r="A286">
        <f t="shared" si="22"/>
        <v>282</v>
      </c>
      <c r="B286" s="14">
        <f t="shared" si="22"/>
        <v>44130</v>
      </c>
      <c r="C286" s="58">
        <f t="shared" si="19"/>
        <v>100</v>
      </c>
      <c r="D286" s="15" t="s">
        <v>9</v>
      </c>
      <c r="E286" s="15"/>
      <c r="F286" s="32">
        <v>0.02</v>
      </c>
      <c r="G286" s="15" t="s">
        <v>5</v>
      </c>
      <c r="H286" s="58">
        <f t="shared" si="20"/>
        <v>2</v>
      </c>
      <c r="I286" s="19"/>
      <c r="J286" s="58">
        <f>SUM(H$5:H286)+SUM(M$5:M286)-SUM(N$5:N285)</f>
        <v>404</v>
      </c>
      <c r="K286" s="19"/>
      <c r="L286" s="31"/>
      <c r="M286" s="31"/>
      <c r="N286" s="39">
        <f t="shared" si="21"/>
        <v>0</v>
      </c>
      <c r="O286" s="31"/>
      <c r="P286" s="76"/>
      <c r="Q286" s="76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spans="1:33">
      <c r="A287">
        <f t="shared" si="22"/>
        <v>283</v>
      </c>
      <c r="B287" s="14">
        <f t="shared" si="22"/>
        <v>44131</v>
      </c>
      <c r="C287" s="58">
        <f t="shared" si="19"/>
        <v>100</v>
      </c>
      <c r="D287" s="15" t="s">
        <v>9</v>
      </c>
      <c r="E287" s="15"/>
      <c r="F287" s="32">
        <v>0.02</v>
      </c>
      <c r="G287" s="15" t="s">
        <v>5</v>
      </c>
      <c r="H287" s="58">
        <f t="shared" si="20"/>
        <v>2</v>
      </c>
      <c r="I287" s="19"/>
      <c r="J287" s="58">
        <f>SUM(H$5:H287)+SUM(M$5:M287)-SUM(N$5:N286)</f>
        <v>406</v>
      </c>
      <c r="K287" s="19"/>
      <c r="L287" s="31"/>
      <c r="M287" s="31"/>
      <c r="N287" s="39">
        <f t="shared" si="21"/>
        <v>0</v>
      </c>
      <c r="O287" s="31"/>
      <c r="P287" s="76"/>
      <c r="Q287" s="76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spans="1:33">
      <c r="A288">
        <f t="shared" si="22"/>
        <v>284</v>
      </c>
      <c r="B288" s="14">
        <f t="shared" si="22"/>
        <v>44132</v>
      </c>
      <c r="C288" s="58">
        <f t="shared" si="19"/>
        <v>100</v>
      </c>
      <c r="D288" s="15" t="s">
        <v>9</v>
      </c>
      <c r="E288" s="15"/>
      <c r="F288" s="32">
        <v>0.02</v>
      </c>
      <c r="G288" s="15" t="s">
        <v>5</v>
      </c>
      <c r="H288" s="58">
        <f t="shared" si="20"/>
        <v>2</v>
      </c>
      <c r="I288" s="19"/>
      <c r="J288" s="58">
        <f>SUM(H$5:H288)+SUM(M$5:M288)-SUM(N$5:N287)</f>
        <v>408</v>
      </c>
      <c r="K288" s="19"/>
      <c r="L288" s="31"/>
      <c r="M288" s="31"/>
      <c r="N288" s="39">
        <f t="shared" si="21"/>
        <v>0</v>
      </c>
      <c r="O288" s="31"/>
      <c r="P288" s="76"/>
      <c r="Q288" s="76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spans="1:33">
      <c r="A289">
        <f t="shared" si="22"/>
        <v>285</v>
      </c>
      <c r="B289" s="14">
        <f t="shared" si="22"/>
        <v>44133</v>
      </c>
      <c r="C289" s="58">
        <f t="shared" si="19"/>
        <v>100</v>
      </c>
      <c r="D289" s="15" t="s">
        <v>9</v>
      </c>
      <c r="E289" s="15"/>
      <c r="F289" s="32">
        <v>0.02</v>
      </c>
      <c r="G289" s="15" t="s">
        <v>5</v>
      </c>
      <c r="H289" s="58">
        <f t="shared" si="20"/>
        <v>2</v>
      </c>
      <c r="I289" s="19"/>
      <c r="J289" s="58">
        <f>SUM(H$5:H289)+SUM(M$5:M289)-SUM(N$5:N288)</f>
        <v>410</v>
      </c>
      <c r="K289" s="19"/>
      <c r="L289" s="31"/>
      <c r="M289" s="31"/>
      <c r="N289" s="39">
        <f t="shared" si="21"/>
        <v>0</v>
      </c>
      <c r="O289" s="31"/>
      <c r="P289" s="76"/>
      <c r="Q289" s="76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spans="1:33">
      <c r="A290">
        <f t="shared" si="22"/>
        <v>286</v>
      </c>
      <c r="B290" s="14">
        <f t="shared" si="22"/>
        <v>44134</v>
      </c>
      <c r="C290" s="58">
        <f t="shared" si="19"/>
        <v>100</v>
      </c>
      <c r="D290" s="15" t="s">
        <v>9</v>
      </c>
      <c r="E290" s="15"/>
      <c r="F290" s="32">
        <v>0.02</v>
      </c>
      <c r="G290" s="15" t="s">
        <v>5</v>
      </c>
      <c r="H290" s="58">
        <f t="shared" si="20"/>
        <v>2</v>
      </c>
      <c r="I290" s="19"/>
      <c r="J290" s="58">
        <f>SUM(H$5:H290)+SUM(M$5:M290)-SUM(N$5:N289)</f>
        <v>412</v>
      </c>
      <c r="K290" s="19"/>
      <c r="L290" s="31"/>
      <c r="M290" s="31"/>
      <c r="N290" s="39">
        <f t="shared" si="21"/>
        <v>0</v>
      </c>
      <c r="O290" s="31"/>
      <c r="P290" s="76"/>
      <c r="Q290" s="76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spans="1:33">
      <c r="A291">
        <f t="shared" si="22"/>
        <v>287</v>
      </c>
      <c r="B291" s="14">
        <f t="shared" si="22"/>
        <v>44135</v>
      </c>
      <c r="C291" s="58">
        <f t="shared" si="19"/>
        <v>100</v>
      </c>
      <c r="D291" s="15" t="s">
        <v>9</v>
      </c>
      <c r="E291" s="15"/>
      <c r="F291" s="32">
        <v>0.02</v>
      </c>
      <c r="G291" s="15" t="s">
        <v>5</v>
      </c>
      <c r="H291" s="58">
        <f t="shared" si="20"/>
        <v>2</v>
      </c>
      <c r="I291" s="19"/>
      <c r="J291" s="58">
        <f>SUM(H$5:H291)+SUM(M$5:M291)-SUM(N$5:N290)</f>
        <v>414</v>
      </c>
      <c r="K291" s="19"/>
      <c r="L291" s="31"/>
      <c r="M291" s="31"/>
      <c r="N291" s="39">
        <f t="shared" si="21"/>
        <v>0</v>
      </c>
      <c r="O291" s="31"/>
      <c r="P291" s="76"/>
      <c r="Q291" s="76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spans="1:33">
      <c r="A292">
        <f t="shared" si="22"/>
        <v>288</v>
      </c>
      <c r="B292" s="14">
        <f t="shared" si="22"/>
        <v>44136</v>
      </c>
      <c r="C292" s="58">
        <f t="shared" si="19"/>
        <v>100</v>
      </c>
      <c r="D292" s="15" t="s">
        <v>9</v>
      </c>
      <c r="E292" s="15"/>
      <c r="F292" s="32">
        <v>0.02</v>
      </c>
      <c r="G292" s="15" t="s">
        <v>5</v>
      </c>
      <c r="H292" s="58">
        <f t="shared" si="20"/>
        <v>2</v>
      </c>
      <c r="I292" s="19"/>
      <c r="J292" s="58">
        <f>SUM(H$5:H292)+SUM(M$5:M292)-SUM(N$5:N291)</f>
        <v>416</v>
      </c>
      <c r="K292" s="19"/>
      <c r="L292" s="31"/>
      <c r="M292" s="31"/>
      <c r="N292" s="39">
        <f t="shared" si="21"/>
        <v>0</v>
      </c>
      <c r="O292" s="31"/>
      <c r="P292" s="76"/>
      <c r="Q292" s="76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spans="1:33">
      <c r="A293">
        <f t="shared" si="22"/>
        <v>289</v>
      </c>
      <c r="B293" s="14">
        <f t="shared" si="22"/>
        <v>44137</v>
      </c>
      <c r="C293" s="58">
        <f t="shared" si="19"/>
        <v>100</v>
      </c>
      <c r="D293" s="15" t="s">
        <v>9</v>
      </c>
      <c r="E293" s="15"/>
      <c r="F293" s="32">
        <v>0.02</v>
      </c>
      <c r="G293" s="15" t="s">
        <v>5</v>
      </c>
      <c r="H293" s="58">
        <f t="shared" si="20"/>
        <v>2</v>
      </c>
      <c r="I293" s="19"/>
      <c r="J293" s="58">
        <f>SUM(H$5:H293)+SUM(M$5:M293)-SUM(N$5:N292)</f>
        <v>418</v>
      </c>
      <c r="K293" s="19"/>
      <c r="L293" s="31"/>
      <c r="M293" s="31"/>
      <c r="N293" s="39">
        <f t="shared" si="21"/>
        <v>0</v>
      </c>
      <c r="O293" s="31"/>
      <c r="P293" s="76"/>
      <c r="Q293" s="76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spans="1:33">
      <c r="A294">
        <f t="shared" si="22"/>
        <v>290</v>
      </c>
      <c r="B294" s="14">
        <f t="shared" si="22"/>
        <v>44138</v>
      </c>
      <c r="C294" s="58">
        <f t="shared" si="19"/>
        <v>100</v>
      </c>
      <c r="D294" s="15" t="s">
        <v>9</v>
      </c>
      <c r="E294" s="15"/>
      <c r="F294" s="32">
        <v>0.02</v>
      </c>
      <c r="G294" s="15" t="s">
        <v>5</v>
      </c>
      <c r="H294" s="58">
        <f t="shared" si="20"/>
        <v>2</v>
      </c>
      <c r="I294" s="19"/>
      <c r="J294" s="58">
        <f>SUM(H$5:H294)+SUM(M$5:M294)-SUM(N$5:N293)</f>
        <v>420</v>
      </c>
      <c r="K294" s="19"/>
      <c r="L294" s="31"/>
      <c r="M294" s="31"/>
      <c r="N294" s="39">
        <f t="shared" si="21"/>
        <v>0</v>
      </c>
      <c r="O294" s="31"/>
      <c r="P294" s="76"/>
      <c r="Q294" s="76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spans="1:33">
      <c r="A295">
        <f t="shared" si="22"/>
        <v>291</v>
      </c>
      <c r="B295" s="14">
        <f t="shared" si="22"/>
        <v>44139</v>
      </c>
      <c r="C295" s="58">
        <f t="shared" si="19"/>
        <v>100</v>
      </c>
      <c r="D295" s="15" t="s">
        <v>9</v>
      </c>
      <c r="E295" s="15"/>
      <c r="F295" s="32">
        <v>0.02</v>
      </c>
      <c r="G295" s="15" t="s">
        <v>5</v>
      </c>
      <c r="H295" s="58">
        <f t="shared" si="20"/>
        <v>2</v>
      </c>
      <c r="I295" s="19"/>
      <c r="J295" s="58">
        <f>SUM(H$5:H295)+SUM(M$5:M295)-SUM(N$5:N294)</f>
        <v>422</v>
      </c>
      <c r="K295" s="19"/>
      <c r="L295" s="31"/>
      <c r="M295" s="31"/>
      <c r="N295" s="39">
        <f t="shared" si="21"/>
        <v>0</v>
      </c>
      <c r="O295" s="31"/>
      <c r="P295" s="76"/>
      <c r="Q295" s="76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spans="1:33">
      <c r="A296">
        <f t="shared" si="22"/>
        <v>292</v>
      </c>
      <c r="B296" s="14">
        <f t="shared" si="22"/>
        <v>44140</v>
      </c>
      <c r="C296" s="58">
        <f t="shared" si="19"/>
        <v>100</v>
      </c>
      <c r="D296" s="15" t="s">
        <v>9</v>
      </c>
      <c r="E296" s="15"/>
      <c r="F296" s="32">
        <v>0.02</v>
      </c>
      <c r="G296" s="15" t="s">
        <v>5</v>
      </c>
      <c r="H296" s="58">
        <f t="shared" si="20"/>
        <v>2</v>
      </c>
      <c r="I296" s="19"/>
      <c r="J296" s="58">
        <f>SUM(H$5:H296)+SUM(M$5:M296)-SUM(N$5:N295)</f>
        <v>424</v>
      </c>
      <c r="K296" s="19"/>
      <c r="L296" s="31"/>
      <c r="M296" s="31"/>
      <c r="N296" s="39">
        <f t="shared" si="21"/>
        <v>0</v>
      </c>
      <c r="O296" s="31"/>
      <c r="P296" s="76"/>
      <c r="Q296" s="76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spans="1:33">
      <c r="A297">
        <f t="shared" si="22"/>
        <v>293</v>
      </c>
      <c r="B297" s="14">
        <f t="shared" si="22"/>
        <v>44141</v>
      </c>
      <c r="C297" s="58">
        <f t="shared" si="19"/>
        <v>100</v>
      </c>
      <c r="D297" s="15" t="s">
        <v>9</v>
      </c>
      <c r="E297" s="15"/>
      <c r="F297" s="32">
        <v>0.02</v>
      </c>
      <c r="G297" s="15" t="s">
        <v>5</v>
      </c>
      <c r="H297" s="58">
        <f t="shared" si="20"/>
        <v>2</v>
      </c>
      <c r="I297" s="19"/>
      <c r="J297" s="58">
        <f>SUM(H$5:H297)+SUM(M$5:M297)-SUM(N$5:N296)</f>
        <v>426</v>
      </c>
      <c r="K297" s="19"/>
      <c r="L297" s="31"/>
      <c r="M297" s="31"/>
      <c r="N297" s="39">
        <f t="shared" si="21"/>
        <v>0</v>
      </c>
      <c r="O297" s="31"/>
      <c r="P297" s="76"/>
      <c r="Q297" s="76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spans="1:33">
      <c r="A298">
        <f t="shared" si="22"/>
        <v>294</v>
      </c>
      <c r="B298" s="14">
        <f t="shared" si="22"/>
        <v>44142</v>
      </c>
      <c r="C298" s="58">
        <f t="shared" si="19"/>
        <v>100</v>
      </c>
      <c r="D298" s="15" t="s">
        <v>9</v>
      </c>
      <c r="E298" s="15"/>
      <c r="F298" s="32">
        <v>0.02</v>
      </c>
      <c r="G298" s="15" t="s">
        <v>5</v>
      </c>
      <c r="H298" s="58">
        <f t="shared" si="20"/>
        <v>2</v>
      </c>
      <c r="I298" s="19"/>
      <c r="J298" s="58">
        <f>SUM(H$5:H298)+SUM(M$5:M298)-SUM(N$5:N297)</f>
        <v>428</v>
      </c>
      <c r="K298" s="19"/>
      <c r="L298" s="31"/>
      <c r="M298" s="31"/>
      <c r="N298" s="39">
        <f t="shared" si="21"/>
        <v>0</v>
      </c>
      <c r="O298" s="31"/>
      <c r="P298" s="76"/>
      <c r="Q298" s="76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spans="1:33">
      <c r="A299">
        <f t="shared" si="22"/>
        <v>295</v>
      </c>
      <c r="B299" s="14">
        <f t="shared" si="22"/>
        <v>44143</v>
      </c>
      <c r="C299" s="58">
        <f t="shared" si="19"/>
        <v>100</v>
      </c>
      <c r="D299" s="15" t="s">
        <v>9</v>
      </c>
      <c r="E299" s="15"/>
      <c r="F299" s="32">
        <v>0.02</v>
      </c>
      <c r="G299" s="15" t="s">
        <v>5</v>
      </c>
      <c r="H299" s="58">
        <f t="shared" si="20"/>
        <v>2</v>
      </c>
      <c r="I299" s="19"/>
      <c r="J299" s="58">
        <f>SUM(H$5:H299)+SUM(M$5:M299)-SUM(N$5:N298)</f>
        <v>430</v>
      </c>
      <c r="K299" s="19"/>
      <c r="L299" s="31"/>
      <c r="M299" s="31"/>
      <c r="N299" s="39">
        <f t="shared" si="21"/>
        <v>0</v>
      </c>
      <c r="O299" s="31"/>
      <c r="P299" s="76"/>
      <c r="Q299" s="76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spans="1:33">
      <c r="A300">
        <f t="shared" si="22"/>
        <v>296</v>
      </c>
      <c r="B300" s="14">
        <f t="shared" si="22"/>
        <v>44144</v>
      </c>
      <c r="C300" s="58">
        <f t="shared" si="19"/>
        <v>100</v>
      </c>
      <c r="D300" s="15" t="s">
        <v>9</v>
      </c>
      <c r="E300" s="15"/>
      <c r="F300" s="32">
        <v>0.02</v>
      </c>
      <c r="G300" s="15" t="s">
        <v>5</v>
      </c>
      <c r="H300" s="58">
        <f t="shared" si="20"/>
        <v>2</v>
      </c>
      <c r="I300" s="19"/>
      <c r="J300" s="58">
        <f>SUM(H$5:H300)+SUM(M$5:M300)-SUM(N$5:N299)</f>
        <v>432</v>
      </c>
      <c r="K300" s="19"/>
      <c r="L300" s="31"/>
      <c r="M300" s="31"/>
      <c r="N300" s="39">
        <f t="shared" si="21"/>
        <v>0</v>
      </c>
      <c r="O300" s="31"/>
      <c r="P300" s="76"/>
      <c r="Q300" s="76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spans="1:33">
      <c r="A301">
        <f t="shared" si="22"/>
        <v>297</v>
      </c>
      <c r="B301" s="14">
        <f t="shared" si="22"/>
        <v>44145</v>
      </c>
      <c r="C301" s="58">
        <f t="shared" si="19"/>
        <v>100</v>
      </c>
      <c r="D301" s="15" t="s">
        <v>9</v>
      </c>
      <c r="E301" s="15"/>
      <c r="F301" s="32">
        <v>0.02</v>
      </c>
      <c r="G301" s="15" t="s">
        <v>5</v>
      </c>
      <c r="H301" s="58">
        <f t="shared" si="20"/>
        <v>2</v>
      </c>
      <c r="I301" s="19"/>
      <c r="J301" s="58">
        <f>SUM(H$5:H301)+SUM(M$5:M301)-SUM(N$5:N300)</f>
        <v>434</v>
      </c>
      <c r="K301" s="19"/>
      <c r="L301" s="31"/>
      <c r="M301" s="31"/>
      <c r="N301" s="39">
        <f t="shared" si="21"/>
        <v>0</v>
      </c>
      <c r="O301" s="31"/>
      <c r="P301" s="76"/>
      <c r="Q301" s="76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spans="1:33">
      <c r="A302">
        <f t="shared" si="22"/>
        <v>298</v>
      </c>
      <c r="B302" s="14">
        <f t="shared" si="22"/>
        <v>44146</v>
      </c>
      <c r="C302" s="58">
        <f t="shared" si="19"/>
        <v>100</v>
      </c>
      <c r="D302" s="15" t="s">
        <v>9</v>
      </c>
      <c r="E302" s="15"/>
      <c r="F302" s="32">
        <v>0.02</v>
      </c>
      <c r="G302" s="15" t="s">
        <v>5</v>
      </c>
      <c r="H302" s="58">
        <f t="shared" si="20"/>
        <v>2</v>
      </c>
      <c r="I302" s="19"/>
      <c r="J302" s="58">
        <f>SUM(H$5:H302)+SUM(M$5:M302)-SUM(N$5:N301)</f>
        <v>436</v>
      </c>
      <c r="K302" s="19"/>
      <c r="L302" s="31"/>
      <c r="M302" s="31"/>
      <c r="N302" s="39">
        <f t="shared" si="21"/>
        <v>0</v>
      </c>
      <c r="O302" s="31"/>
      <c r="P302" s="76"/>
      <c r="Q302" s="76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spans="1:33">
      <c r="A303">
        <f t="shared" si="22"/>
        <v>299</v>
      </c>
      <c r="B303" s="14">
        <f t="shared" si="22"/>
        <v>44147</v>
      </c>
      <c r="C303" s="58">
        <f t="shared" si="19"/>
        <v>100</v>
      </c>
      <c r="D303" s="15" t="s">
        <v>9</v>
      </c>
      <c r="E303" s="15"/>
      <c r="F303" s="32">
        <v>0.02</v>
      </c>
      <c r="G303" s="15" t="s">
        <v>5</v>
      </c>
      <c r="H303" s="58">
        <f t="shared" si="20"/>
        <v>2</v>
      </c>
      <c r="I303" s="19"/>
      <c r="J303" s="58">
        <f>SUM(H$5:H303)+SUM(M$5:M303)-SUM(N$5:N302)</f>
        <v>438</v>
      </c>
      <c r="K303" s="19"/>
      <c r="L303" s="31"/>
      <c r="M303" s="31"/>
      <c r="N303" s="39">
        <f t="shared" si="21"/>
        <v>0</v>
      </c>
      <c r="O303" s="31"/>
      <c r="P303" s="76"/>
      <c r="Q303" s="76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spans="1:33">
      <c r="A304">
        <f t="shared" si="22"/>
        <v>300</v>
      </c>
      <c r="B304" s="14">
        <f t="shared" si="22"/>
        <v>44148</v>
      </c>
      <c r="C304" s="58">
        <f t="shared" si="19"/>
        <v>100</v>
      </c>
      <c r="D304" s="15" t="s">
        <v>9</v>
      </c>
      <c r="E304" s="15"/>
      <c r="F304" s="32">
        <v>0.02</v>
      </c>
      <c r="G304" s="15" t="s">
        <v>5</v>
      </c>
      <c r="H304" s="58">
        <f t="shared" si="20"/>
        <v>2</v>
      </c>
      <c r="I304" s="19"/>
      <c r="J304" s="58">
        <f>SUM(H$5:H304)+SUM(M$5:M304)-SUM(N$5:N303)</f>
        <v>440</v>
      </c>
      <c r="K304" s="19"/>
      <c r="L304" s="31"/>
      <c r="M304" s="31"/>
      <c r="N304" s="39">
        <f t="shared" si="21"/>
        <v>0</v>
      </c>
      <c r="O304" s="31"/>
      <c r="P304" s="76"/>
      <c r="Q304" s="76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spans="18:33"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spans="18:33"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spans="18:33"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spans="18:33"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spans="18:33"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spans="18:33"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spans="18:33"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spans="18:33"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spans="18:33"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spans="18:33"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spans="18:33"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spans="18:33"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spans="18:33"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spans="18:33"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spans="18:33"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spans="18:33"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spans="18:33"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spans="18:33"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spans="18:33"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spans="18:33"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spans="18:33"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spans="18:33"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spans="18:33"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spans="18:33"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spans="18:33"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spans="18:33"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spans="18:33"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spans="18:33"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spans="18:33"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spans="18:33"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spans="18:33"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spans="18:33"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spans="18:33"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spans="18:33"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spans="18:33"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spans="18:33"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spans="18:33"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spans="18:33"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spans="18:33"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spans="18:33"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spans="18:33"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spans="18:33"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spans="18:33"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spans="18:33"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spans="18:33"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spans="18:33"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spans="18:33"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spans="18:33"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spans="18:33"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spans="18:33"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spans="18:33"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spans="18:33"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spans="18:33"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spans="18:33"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spans="18:33"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spans="18:33"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spans="18:33"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spans="18:33"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spans="18:33"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spans="18:33"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spans="18:33"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spans="18:33"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spans="18:33"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8:33"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8:33"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8:33"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8:33"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8:33"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8:33"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8:33"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8:33"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8:33"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8:33"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spans="18:33"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spans="18:33"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spans="18:33"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spans="18:33"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spans="18:33"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spans="18:33"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spans="18:33"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spans="18:33"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spans="18:33"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spans="18:33"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spans="18:33"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spans="18:33"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spans="18:33"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spans="18:33"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spans="18:33"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spans="18:33"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spans="18:33"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spans="18:33"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spans="18:33"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spans="18:33"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spans="18:33"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spans="18:33"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spans="18:33"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spans="18:33"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spans="18:33"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spans="18:33"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spans="18:33"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spans="18:33"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spans="18:33"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spans="18:33"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spans="18:33"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spans="18:33"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spans="18:33"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spans="18:33"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spans="18:33"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spans="18:33"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spans="18:33"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spans="18:33"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spans="18:33"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</row>
    <row r="417" spans="18:33"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</row>
    <row r="418" spans="18:33"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</row>
    <row r="419" spans="18:33"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</row>
    <row r="420" spans="18:33"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</row>
    <row r="421" spans="18:33"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</row>
    <row r="422" spans="18:33"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</row>
    <row r="423" spans="18:33"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</row>
    <row r="424" spans="18:33"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</row>
    <row r="425" spans="18:33"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</row>
    <row r="426" spans="18:33"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</row>
    <row r="427" spans="18:33"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</row>
    <row r="428" spans="18:33"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</row>
    <row r="429" spans="18:33"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</row>
    <row r="430" spans="18:33"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</row>
    <row r="431" spans="18:33"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</row>
    <row r="432" spans="18:33"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</row>
    <row r="433" spans="18:33"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</row>
    <row r="434" spans="18:33"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</row>
    <row r="435" spans="18:33"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</row>
    <row r="436" spans="18:33"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</row>
    <row r="437" spans="18:33"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</row>
    <row r="438" spans="18:33"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</row>
    <row r="439" spans="18:33"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</row>
    <row r="440" spans="18:33"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</row>
    <row r="441" spans="18:33"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</row>
    <row r="442" spans="18:33"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</row>
    <row r="443" spans="18:33"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</row>
    <row r="444" spans="18:33"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</row>
    <row r="445" spans="18:33"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</row>
    <row r="446" spans="18:33"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</row>
    <row r="447" spans="18:33"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</row>
    <row r="448" spans="18:33"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</row>
    <row r="449" spans="18:33"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</row>
    <row r="450" spans="18:33"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</row>
    <row r="451" spans="18:33"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</row>
    <row r="452" spans="18:33"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</row>
    <row r="453" spans="18:33"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</row>
    <row r="454" spans="18:33"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</row>
    <row r="455" spans="18:33"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</row>
    <row r="456" spans="18:33"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</row>
    <row r="457" spans="18:33"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</row>
    <row r="458" spans="18:33"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</row>
    <row r="459" spans="18:33"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</row>
    <row r="460" spans="18:33"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</row>
    <row r="461" spans="18:33"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</row>
    <row r="462" spans="18:33"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</row>
    <row r="463" spans="18:33"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</row>
    <row r="464" spans="18:33"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</row>
    <row r="465" spans="18:33"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</row>
    <row r="466" spans="18:33"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</row>
    <row r="467" spans="18:33"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</row>
    <row r="468" spans="18:33"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</row>
    <row r="469" spans="18:33"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</row>
    <row r="470" spans="18:33"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</row>
    <row r="471" spans="18:33"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</row>
    <row r="472" spans="18:33"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</row>
    <row r="473" spans="18:33"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</row>
    <row r="474" spans="18:33"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</row>
    <row r="475" spans="18:33"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</row>
    <row r="476" spans="18:33"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</row>
    <row r="477" spans="18:33"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</row>
    <row r="478" spans="18:33"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</row>
    <row r="479" spans="18:33"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</row>
    <row r="480" spans="18:33"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</row>
    <row r="481" spans="18:33"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</row>
    <row r="482" spans="18:33"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</row>
    <row r="483" spans="18:33"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</row>
    <row r="484" spans="18:33"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</row>
    <row r="485" spans="18:33"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</row>
    <row r="486" spans="18:33"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spans="18:33"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</row>
    <row r="488" spans="18:33"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</row>
    <row r="489" spans="18:33"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 Fuerte con ReInversion</vt:lpstr>
      <vt:lpstr>Cuenta IZQ pequeña</vt:lpstr>
    </vt:vector>
  </TitlesOfParts>
  <Manager/>
  <Company>ABCAsociados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Zaragoza</dc:creator>
  <cp:keywords/>
  <dc:description/>
  <cp:lastModifiedBy>-meMo- guerrero</cp:lastModifiedBy>
  <cp:revision/>
  <dcterms:created xsi:type="dcterms:W3CDTF">2018-01-30T04:10:41Z</dcterms:created>
  <dcterms:modified xsi:type="dcterms:W3CDTF">2020-01-22T11:29:57Z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