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Guerrero\Documents\buscandoCryptoDinero\inversiones\"/>
    </mc:Choice>
  </mc:AlternateContent>
  <bookViews>
    <workbookView xWindow="0" yWindow="0" windowWidth="28800" windowHeight="13275" tabRatio="500"/>
  </bookViews>
  <sheets>
    <sheet name="ethTrade a 4 meses" sheetId="34" r:id="rId1"/>
    <sheet name="ethTrade a 2 meses" sheetId="3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24" i="34" l="1"/>
  <c r="Q94" i="34"/>
  <c r="Q64" i="34"/>
  <c r="Q34" i="34"/>
  <c r="Q64" i="33"/>
  <c r="Q34" i="33"/>
  <c r="E124" i="34" l="1"/>
  <c r="E123" i="34"/>
  <c r="E122" i="34"/>
  <c r="E121" i="34"/>
  <c r="E120" i="34"/>
  <c r="E119" i="34"/>
  <c r="E118" i="34"/>
  <c r="E117" i="34"/>
  <c r="E116" i="34"/>
  <c r="E115" i="34"/>
  <c r="E114" i="34"/>
  <c r="E113" i="34"/>
  <c r="E112" i="34"/>
  <c r="E111" i="34"/>
  <c r="E110" i="34"/>
  <c r="E109" i="34"/>
  <c r="E108" i="34"/>
  <c r="E107" i="34"/>
  <c r="E106" i="34"/>
  <c r="E105" i="34"/>
  <c r="E104" i="34"/>
  <c r="E103" i="34"/>
  <c r="E102" i="34"/>
  <c r="E101" i="34"/>
  <c r="E100" i="34"/>
  <c r="E99" i="34"/>
  <c r="E98" i="34"/>
  <c r="E97" i="34"/>
  <c r="E96" i="34"/>
  <c r="E95" i="34"/>
  <c r="E94" i="34"/>
  <c r="E93" i="34"/>
  <c r="E92" i="34"/>
  <c r="E91" i="34"/>
  <c r="E90" i="34"/>
  <c r="E89" i="34"/>
  <c r="E88" i="34"/>
  <c r="E87" i="34"/>
  <c r="E86" i="34"/>
  <c r="E85" i="34"/>
  <c r="E84" i="34"/>
  <c r="E83" i="34"/>
  <c r="E82" i="34"/>
  <c r="E81" i="34"/>
  <c r="E80" i="34"/>
  <c r="E79" i="34"/>
  <c r="E78" i="34"/>
  <c r="E77" i="34"/>
  <c r="E76" i="34"/>
  <c r="E75" i="34"/>
  <c r="E74" i="34"/>
  <c r="E73" i="34"/>
  <c r="E72" i="34"/>
  <c r="E71" i="34"/>
  <c r="E70" i="34"/>
  <c r="E69" i="34"/>
  <c r="E68" i="34"/>
  <c r="E67" i="34"/>
  <c r="E66" i="34"/>
  <c r="E65" i="34"/>
  <c r="E64" i="34"/>
  <c r="E63" i="34"/>
  <c r="E62" i="34"/>
  <c r="E61" i="34"/>
  <c r="E60" i="34"/>
  <c r="E59" i="34"/>
  <c r="E58" i="34"/>
  <c r="E57" i="34"/>
  <c r="E56" i="34"/>
  <c r="E55" i="34"/>
  <c r="E54" i="34"/>
  <c r="E53" i="34"/>
  <c r="E52" i="34"/>
  <c r="E51" i="34"/>
  <c r="E50" i="34"/>
  <c r="E49" i="34"/>
  <c r="E48" i="34"/>
  <c r="E47" i="34"/>
  <c r="E46" i="34"/>
  <c r="E45" i="34"/>
  <c r="E44" i="34"/>
  <c r="E43" i="34"/>
  <c r="E42" i="34"/>
  <c r="E41" i="34"/>
  <c r="E40" i="34"/>
  <c r="E39" i="34"/>
  <c r="E38" i="34"/>
  <c r="E37" i="34"/>
  <c r="E36" i="34"/>
  <c r="E35" i="34"/>
  <c r="E34" i="34"/>
  <c r="E33" i="34"/>
  <c r="E32" i="34"/>
  <c r="E31" i="34"/>
  <c r="E30" i="34"/>
  <c r="E29" i="34"/>
  <c r="E28" i="34"/>
  <c r="E27" i="34"/>
  <c r="E26" i="34"/>
  <c r="E25" i="34"/>
  <c r="E24" i="34"/>
  <c r="E23" i="34"/>
  <c r="E22" i="34"/>
  <c r="E21" i="34"/>
  <c r="E20" i="34"/>
  <c r="E19" i="34"/>
  <c r="E18" i="34"/>
  <c r="E17" i="34"/>
  <c r="E16" i="34"/>
  <c r="E15" i="34"/>
  <c r="E14" i="34"/>
  <c r="E13" i="34"/>
  <c r="E12" i="34"/>
  <c r="E11" i="34"/>
  <c r="E10" i="34"/>
  <c r="E9" i="34"/>
  <c r="E8" i="34"/>
  <c r="E7" i="34"/>
  <c r="E6" i="34"/>
  <c r="E5" i="34"/>
  <c r="C5" i="34"/>
  <c r="E64" i="33"/>
  <c r="E63" i="33"/>
  <c r="E62" i="33"/>
  <c r="E61" i="33"/>
  <c r="E60" i="33"/>
  <c r="E59" i="33"/>
  <c r="E58" i="33"/>
  <c r="E57" i="33"/>
  <c r="E56" i="33"/>
  <c r="E55" i="33"/>
  <c r="E54" i="33"/>
  <c r="E53" i="33"/>
  <c r="E52" i="33"/>
  <c r="E51" i="33"/>
  <c r="E50" i="33"/>
  <c r="E49" i="33"/>
  <c r="E48" i="33"/>
  <c r="E47" i="33"/>
  <c r="E46" i="33"/>
  <c r="E45" i="33"/>
  <c r="E44" i="33"/>
  <c r="E43" i="33"/>
  <c r="E42" i="33"/>
  <c r="E41" i="33"/>
  <c r="E40" i="33"/>
  <c r="E39" i="33"/>
  <c r="E38" i="33"/>
  <c r="E37" i="33"/>
  <c r="E36" i="33"/>
  <c r="E35" i="33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9" i="33"/>
  <c r="E8" i="33"/>
  <c r="E7" i="33"/>
  <c r="E6" i="33"/>
  <c r="E5" i="33"/>
  <c r="C5" i="33"/>
  <c r="G5" i="34" l="1"/>
  <c r="I5" i="34" s="1"/>
  <c r="K5" i="34" s="1"/>
  <c r="G5" i="33"/>
  <c r="I5" i="33" s="1"/>
  <c r="K5" i="33" s="1"/>
  <c r="C6" i="34" l="1"/>
  <c r="C6" i="33"/>
  <c r="G6" i="34" l="1"/>
  <c r="I6" i="34" s="1"/>
  <c r="K6" i="34" s="1"/>
  <c r="G6" i="33"/>
  <c r="I6" i="33" s="1"/>
  <c r="K6" i="33" s="1"/>
  <c r="C7" i="34" l="1"/>
  <c r="C7" i="33"/>
  <c r="G7" i="34" l="1"/>
  <c r="I7" i="34" s="1"/>
  <c r="K7" i="34" s="1"/>
  <c r="G7" i="33"/>
  <c r="I7" i="33" s="1"/>
  <c r="K7" i="33" s="1"/>
  <c r="C8" i="34" l="1"/>
  <c r="C8" i="33"/>
  <c r="G8" i="34" l="1"/>
  <c r="I8" i="34" s="1"/>
  <c r="K8" i="34" s="1"/>
  <c r="G8" i="33"/>
  <c r="I8" i="33" s="1"/>
  <c r="K8" i="33" s="1"/>
  <c r="C9" i="34" l="1"/>
  <c r="C9" i="33"/>
  <c r="G9" i="34" l="1"/>
  <c r="I9" i="34" s="1"/>
  <c r="K9" i="34" s="1"/>
  <c r="G9" i="33"/>
  <c r="I9" i="33" s="1"/>
  <c r="K9" i="33" s="1"/>
  <c r="C10" i="34" l="1"/>
  <c r="C10" i="33"/>
  <c r="G10" i="34" l="1"/>
  <c r="I10" i="34" s="1"/>
  <c r="K10" i="34" s="1"/>
  <c r="G10" i="33"/>
  <c r="I10" i="33" s="1"/>
  <c r="K10" i="33" s="1"/>
  <c r="C11" i="34" l="1"/>
  <c r="C11" i="33"/>
  <c r="G11" i="34" l="1"/>
  <c r="I11" i="34" s="1"/>
  <c r="K11" i="34" s="1"/>
  <c r="G11" i="33"/>
  <c r="I11" i="33" s="1"/>
  <c r="K11" i="33" s="1"/>
  <c r="C12" i="34" l="1"/>
  <c r="C12" i="33"/>
  <c r="G12" i="34" l="1"/>
  <c r="I12" i="34" s="1"/>
  <c r="K12" i="34" s="1"/>
  <c r="G12" i="33"/>
  <c r="I12" i="33" s="1"/>
  <c r="K12" i="33" s="1"/>
  <c r="C13" i="34" l="1"/>
  <c r="C13" i="33"/>
  <c r="G13" i="34" l="1"/>
  <c r="I13" i="34"/>
  <c r="K13" i="34" s="1"/>
  <c r="G13" i="33"/>
  <c r="I13" i="33" s="1"/>
  <c r="K13" i="33" s="1"/>
  <c r="C14" i="34" l="1"/>
  <c r="C14" i="33"/>
  <c r="G14" i="34" l="1"/>
  <c r="I14" i="34" s="1"/>
  <c r="K14" i="34" s="1"/>
  <c r="G14" i="33"/>
  <c r="I14" i="33" s="1"/>
  <c r="K14" i="33" s="1"/>
  <c r="C15" i="34" l="1"/>
  <c r="C15" i="33"/>
  <c r="G15" i="34" l="1"/>
  <c r="I15" i="34" s="1"/>
  <c r="K15" i="34" s="1"/>
  <c r="G15" i="33"/>
  <c r="I15" i="33" s="1"/>
  <c r="K15" i="33" s="1"/>
  <c r="C16" i="34" l="1"/>
  <c r="C16" i="33"/>
  <c r="G16" i="34" l="1"/>
  <c r="I16" i="34" s="1"/>
  <c r="K16" i="34" s="1"/>
  <c r="G16" i="33"/>
  <c r="I16" i="33"/>
  <c r="K16" i="33" s="1"/>
  <c r="C17" i="34" l="1"/>
  <c r="C17" i="33"/>
  <c r="G17" i="34" l="1"/>
  <c r="I17" i="34" s="1"/>
  <c r="K17" i="34" s="1"/>
  <c r="G17" i="33"/>
  <c r="I17" i="33" s="1"/>
  <c r="K17" i="33" s="1"/>
  <c r="C18" i="34" l="1"/>
  <c r="C18" i="33"/>
  <c r="G18" i="34" l="1"/>
  <c r="I18" i="34" s="1"/>
  <c r="K18" i="34" s="1"/>
  <c r="G18" i="33"/>
  <c r="I18" i="33" s="1"/>
  <c r="K18" i="33" s="1"/>
  <c r="C19" i="34" l="1"/>
  <c r="C19" i="33"/>
  <c r="G19" i="34" l="1"/>
  <c r="I19" i="34" s="1"/>
  <c r="K19" i="34" s="1"/>
  <c r="G19" i="33"/>
  <c r="I19" i="33" s="1"/>
  <c r="K19" i="33" s="1"/>
  <c r="C20" i="34" l="1"/>
  <c r="C20" i="33"/>
  <c r="G20" i="34" l="1"/>
  <c r="I20" i="34" s="1"/>
  <c r="K20" i="34" s="1"/>
  <c r="G20" i="33"/>
  <c r="I20" i="33" s="1"/>
  <c r="K20" i="33" s="1"/>
  <c r="C21" i="34" l="1"/>
  <c r="C21" i="33"/>
  <c r="G21" i="34" l="1"/>
  <c r="I21" i="34" s="1"/>
  <c r="K21" i="34" s="1"/>
  <c r="G21" i="33"/>
  <c r="I21" i="33" s="1"/>
  <c r="K21" i="33" s="1"/>
  <c r="C22" i="34" l="1"/>
  <c r="C22" i="33"/>
  <c r="G22" i="34" l="1"/>
  <c r="I22" i="34" s="1"/>
  <c r="K22" i="34" s="1"/>
  <c r="G22" i="33"/>
  <c r="I22" i="33" s="1"/>
  <c r="K22" i="33" s="1"/>
  <c r="C23" i="34" l="1"/>
  <c r="C23" i="33"/>
  <c r="G23" i="34" l="1"/>
  <c r="I23" i="34" s="1"/>
  <c r="K23" i="34" s="1"/>
  <c r="G23" i="33"/>
  <c r="I23" i="33" s="1"/>
  <c r="K23" i="33" s="1"/>
  <c r="C24" i="34" l="1"/>
  <c r="C24" i="33"/>
  <c r="G24" i="34" l="1"/>
  <c r="I24" i="34" s="1"/>
  <c r="K24" i="34" s="1"/>
  <c r="G24" i="33"/>
  <c r="I24" i="33" s="1"/>
  <c r="K24" i="33" s="1"/>
  <c r="C25" i="34" l="1"/>
  <c r="C25" i="33"/>
  <c r="G25" i="34" l="1"/>
  <c r="I25" i="34" s="1"/>
  <c r="K25" i="34" s="1"/>
  <c r="G25" i="33"/>
  <c r="I25" i="33" s="1"/>
  <c r="K25" i="33" s="1"/>
  <c r="C26" i="34" l="1"/>
  <c r="C26" i="33"/>
  <c r="G26" i="34" l="1"/>
  <c r="I26" i="34" s="1"/>
  <c r="K26" i="34" s="1"/>
  <c r="G26" i="33"/>
  <c r="I26" i="33" s="1"/>
  <c r="K26" i="33" s="1"/>
  <c r="C27" i="34" l="1"/>
  <c r="C27" i="33"/>
  <c r="G27" i="34" l="1"/>
  <c r="I27" i="34" s="1"/>
  <c r="K27" i="34" s="1"/>
  <c r="G27" i="33"/>
  <c r="I27" i="33" s="1"/>
  <c r="K27" i="33" s="1"/>
  <c r="C28" i="34" l="1"/>
  <c r="C28" i="33"/>
  <c r="G28" i="34" l="1"/>
  <c r="I28" i="34" s="1"/>
  <c r="K28" i="34" s="1"/>
  <c r="G28" i="33"/>
  <c r="I28" i="33" s="1"/>
  <c r="K28" i="33" s="1"/>
  <c r="C29" i="34" l="1"/>
  <c r="C29" i="33"/>
  <c r="G29" i="34" l="1"/>
  <c r="I29" i="34" s="1"/>
  <c r="K29" i="34" s="1"/>
  <c r="G29" i="33"/>
  <c r="I29" i="33"/>
  <c r="K29" i="33" s="1"/>
  <c r="C30" i="34" l="1"/>
  <c r="C30" i="33"/>
  <c r="G30" i="34" l="1"/>
  <c r="I30" i="34" s="1"/>
  <c r="K30" i="34" s="1"/>
  <c r="G30" i="33"/>
  <c r="I30" i="33" s="1"/>
  <c r="K30" i="33" s="1"/>
  <c r="C31" i="34" l="1"/>
  <c r="C31" i="33"/>
  <c r="G31" i="34" l="1"/>
  <c r="I31" i="34" s="1"/>
  <c r="K31" i="34" s="1"/>
  <c r="G31" i="33"/>
  <c r="I31" i="33" s="1"/>
  <c r="K31" i="33" s="1"/>
  <c r="C32" i="34" l="1"/>
  <c r="C32" i="33"/>
  <c r="G32" i="34" l="1"/>
  <c r="I32" i="34" s="1"/>
  <c r="K32" i="34" s="1"/>
  <c r="G32" i="33"/>
  <c r="I32" i="33" s="1"/>
  <c r="K32" i="33" s="1"/>
  <c r="C33" i="34" l="1"/>
  <c r="C33" i="33"/>
  <c r="G33" i="34" l="1"/>
  <c r="I33" i="34" s="1"/>
  <c r="K33" i="34" s="1"/>
  <c r="G33" i="33"/>
  <c r="I33" i="33" s="1"/>
  <c r="K33" i="33" s="1"/>
  <c r="C34" i="34" l="1"/>
  <c r="C34" i="33"/>
  <c r="G34" i="34" l="1"/>
  <c r="I34" i="34" s="1"/>
  <c r="K34" i="34" s="1"/>
  <c r="G34" i="33"/>
  <c r="I34" i="33" s="1"/>
  <c r="K34" i="33" s="1"/>
  <c r="C35" i="34" l="1"/>
  <c r="C35" i="33"/>
  <c r="G35" i="34" l="1"/>
  <c r="I35" i="34"/>
  <c r="K35" i="34" s="1"/>
  <c r="G35" i="33"/>
  <c r="I35" i="33" s="1"/>
  <c r="K35" i="33" s="1"/>
  <c r="C36" i="34" l="1"/>
  <c r="C36" i="33"/>
  <c r="G36" i="34" l="1"/>
  <c r="I36" i="34" s="1"/>
  <c r="K36" i="34" s="1"/>
  <c r="G36" i="33"/>
  <c r="I36" i="33" s="1"/>
  <c r="K36" i="33" s="1"/>
  <c r="C37" i="34" l="1"/>
  <c r="C37" i="33"/>
  <c r="G37" i="34" l="1"/>
  <c r="I37" i="34" s="1"/>
  <c r="K37" i="34" s="1"/>
  <c r="G37" i="33"/>
  <c r="I37" i="33" s="1"/>
  <c r="K37" i="33" s="1"/>
  <c r="C38" i="34" l="1"/>
  <c r="C38" i="33"/>
  <c r="G38" i="34" l="1"/>
  <c r="I38" i="34" s="1"/>
  <c r="K38" i="34" s="1"/>
  <c r="G38" i="33"/>
  <c r="I38" i="33" s="1"/>
  <c r="K38" i="33" s="1"/>
  <c r="C39" i="34" l="1"/>
  <c r="C39" i="33"/>
  <c r="G39" i="34" l="1"/>
  <c r="I39" i="34" s="1"/>
  <c r="K39" i="34" s="1"/>
  <c r="G39" i="33"/>
  <c r="I39" i="33" s="1"/>
  <c r="K39" i="33" s="1"/>
  <c r="C40" i="34" l="1"/>
  <c r="C40" i="33"/>
  <c r="G40" i="34" l="1"/>
  <c r="I40" i="34" s="1"/>
  <c r="K40" i="34" s="1"/>
  <c r="G40" i="33"/>
  <c r="I40" i="33" s="1"/>
  <c r="K40" i="33" s="1"/>
  <c r="C41" i="34" l="1"/>
  <c r="C41" i="33"/>
  <c r="G41" i="34" l="1"/>
  <c r="I41" i="34" s="1"/>
  <c r="K41" i="34" s="1"/>
  <c r="G41" i="33"/>
  <c r="I41" i="33"/>
  <c r="K41" i="33" s="1"/>
  <c r="C42" i="34" l="1"/>
  <c r="C42" i="33"/>
  <c r="G42" i="34" l="1"/>
  <c r="I42" i="34" s="1"/>
  <c r="K42" i="34" s="1"/>
  <c r="G42" i="33"/>
  <c r="I42" i="33" s="1"/>
  <c r="K42" i="33" s="1"/>
  <c r="C43" i="34" l="1"/>
  <c r="C43" i="33"/>
  <c r="G43" i="34" l="1"/>
  <c r="I43" i="34" s="1"/>
  <c r="K43" i="34" s="1"/>
  <c r="G43" i="33"/>
  <c r="I43" i="33" s="1"/>
  <c r="K43" i="33" s="1"/>
  <c r="C44" i="34" l="1"/>
  <c r="C44" i="33"/>
  <c r="G44" i="34" l="1"/>
  <c r="I44" i="34" s="1"/>
  <c r="K44" i="34" s="1"/>
  <c r="G44" i="33"/>
  <c r="I44" i="33"/>
  <c r="K44" i="33" s="1"/>
  <c r="C45" i="34" l="1"/>
  <c r="C45" i="33"/>
  <c r="G45" i="34" l="1"/>
  <c r="I45" i="34" s="1"/>
  <c r="K45" i="34" s="1"/>
  <c r="G45" i="33"/>
  <c r="I45" i="33" s="1"/>
  <c r="K45" i="33" s="1"/>
  <c r="C46" i="34" l="1"/>
  <c r="C46" i="33"/>
  <c r="G46" i="34" l="1"/>
  <c r="I46" i="34" s="1"/>
  <c r="K46" i="34" s="1"/>
  <c r="G46" i="33"/>
  <c r="I46" i="33" s="1"/>
  <c r="K46" i="33" s="1"/>
  <c r="C47" i="34" l="1"/>
  <c r="C47" i="33"/>
  <c r="G47" i="34" l="1"/>
  <c r="I47" i="34"/>
  <c r="K47" i="34" s="1"/>
  <c r="G47" i="33"/>
  <c r="I47" i="33" s="1"/>
  <c r="K47" i="33" s="1"/>
  <c r="C48" i="34" l="1"/>
  <c r="C48" i="33"/>
  <c r="G48" i="34" l="1"/>
  <c r="I48" i="34" s="1"/>
  <c r="K48" i="34" s="1"/>
  <c r="G48" i="33"/>
  <c r="I48" i="33" s="1"/>
  <c r="K48" i="33" s="1"/>
  <c r="C49" i="34" l="1"/>
  <c r="C49" i="33"/>
  <c r="G49" i="34" l="1"/>
  <c r="I49" i="34" s="1"/>
  <c r="K49" i="34" s="1"/>
  <c r="G49" i="33"/>
  <c r="I49" i="33" s="1"/>
  <c r="K49" i="33" s="1"/>
  <c r="C50" i="34" l="1"/>
  <c r="C50" i="33"/>
  <c r="G50" i="34" l="1"/>
  <c r="I50" i="34"/>
  <c r="K50" i="34" s="1"/>
  <c r="G50" i="33"/>
  <c r="I50" i="33" s="1"/>
  <c r="K50" i="33" s="1"/>
  <c r="C51" i="34" l="1"/>
  <c r="C51" i="33"/>
  <c r="G51" i="34" l="1"/>
  <c r="I51" i="34" s="1"/>
  <c r="K51" i="34" s="1"/>
  <c r="G51" i="33"/>
  <c r="I51" i="33" s="1"/>
  <c r="K51" i="33" s="1"/>
  <c r="C52" i="34" l="1"/>
  <c r="C52" i="33"/>
  <c r="G52" i="34" l="1"/>
  <c r="I52" i="34" s="1"/>
  <c r="K52" i="34" s="1"/>
  <c r="G52" i="33"/>
  <c r="I52" i="33"/>
  <c r="K52" i="33" s="1"/>
  <c r="C53" i="34" l="1"/>
  <c r="C53" i="33"/>
  <c r="G53" i="34" l="1"/>
  <c r="I53" i="34" s="1"/>
  <c r="K53" i="34" s="1"/>
  <c r="G53" i="33"/>
  <c r="I53" i="33" s="1"/>
  <c r="K53" i="33" s="1"/>
  <c r="C54" i="34" l="1"/>
  <c r="C54" i="33"/>
  <c r="G54" i="34" l="1"/>
  <c r="I54" i="34" s="1"/>
  <c r="K54" i="34" s="1"/>
  <c r="G54" i="33"/>
  <c r="I54" i="33" s="1"/>
  <c r="K54" i="33" s="1"/>
  <c r="C55" i="34" l="1"/>
  <c r="C55" i="33"/>
  <c r="G55" i="34" l="1"/>
  <c r="I55" i="34" s="1"/>
  <c r="K55" i="34" s="1"/>
  <c r="G55" i="33"/>
  <c r="I55" i="33"/>
  <c r="K55" i="33" s="1"/>
  <c r="C56" i="34" l="1"/>
  <c r="C56" i="33"/>
  <c r="G56" i="34" l="1"/>
  <c r="I56" i="34"/>
  <c r="K56" i="34" s="1"/>
  <c r="G56" i="33"/>
  <c r="I56" i="33" s="1"/>
  <c r="K56" i="33" s="1"/>
  <c r="C57" i="34" l="1"/>
  <c r="C57" i="33"/>
  <c r="G57" i="34" l="1"/>
  <c r="I57" i="34" s="1"/>
  <c r="K57" i="34" s="1"/>
  <c r="G57" i="33"/>
  <c r="I57" i="33" s="1"/>
  <c r="K57" i="33" s="1"/>
  <c r="C58" i="34" l="1"/>
  <c r="C58" i="33"/>
  <c r="G58" i="34" l="1"/>
  <c r="I58" i="34" s="1"/>
  <c r="K58" i="34" s="1"/>
  <c r="G58" i="33"/>
  <c r="I58" i="33" s="1"/>
  <c r="K58" i="33" s="1"/>
  <c r="C59" i="34" l="1"/>
  <c r="C59" i="33"/>
  <c r="G59" i="34" l="1"/>
  <c r="I59" i="34" s="1"/>
  <c r="K59" i="34" s="1"/>
  <c r="G59" i="33"/>
  <c r="I59" i="33" s="1"/>
  <c r="K59" i="33" s="1"/>
  <c r="C60" i="34" l="1"/>
  <c r="C60" i="33"/>
  <c r="G60" i="34" l="1"/>
  <c r="I60" i="34" s="1"/>
  <c r="K60" i="34" s="1"/>
  <c r="G60" i="33"/>
  <c r="I60" i="33" s="1"/>
  <c r="K60" i="33" s="1"/>
  <c r="C61" i="34" l="1"/>
  <c r="C61" i="33"/>
  <c r="G61" i="34" l="1"/>
  <c r="I61" i="34" s="1"/>
  <c r="K61" i="34" s="1"/>
  <c r="G61" i="33"/>
  <c r="I61" i="33" s="1"/>
  <c r="K61" i="33" s="1"/>
  <c r="C62" i="34" l="1"/>
  <c r="C62" i="33"/>
  <c r="G62" i="34" l="1"/>
  <c r="I62" i="34" s="1"/>
  <c r="K62" i="34" s="1"/>
  <c r="G62" i="33"/>
  <c r="I62" i="33" s="1"/>
  <c r="K62" i="33" s="1"/>
  <c r="C63" i="34" l="1"/>
  <c r="C63" i="33"/>
  <c r="G63" i="34" l="1"/>
  <c r="I63" i="34" s="1"/>
  <c r="K63" i="34" s="1"/>
  <c r="G63" i="33"/>
  <c r="I63" i="33" s="1"/>
  <c r="K63" i="33" s="1"/>
  <c r="C64" i="34" l="1"/>
  <c r="C64" i="33"/>
  <c r="G64" i="34" l="1"/>
  <c r="I64" i="34" s="1"/>
  <c r="K64" i="34" s="1"/>
  <c r="G64" i="33"/>
  <c r="I64" i="33"/>
  <c r="K64" i="33" s="1"/>
  <c r="R3" i="33" l="1"/>
  <c r="C65" i="34"/>
  <c r="G65" i="34" l="1"/>
  <c r="I65" i="34" s="1"/>
  <c r="K65" i="34" s="1"/>
  <c r="C66" i="34" l="1"/>
  <c r="G66" i="34" l="1"/>
  <c r="I66" i="34" s="1"/>
  <c r="K66" i="34" s="1"/>
  <c r="C67" i="34" l="1"/>
  <c r="G67" i="34" l="1"/>
  <c r="I67" i="34" s="1"/>
  <c r="K67" i="34" s="1"/>
  <c r="C68" i="34" l="1"/>
  <c r="G68" i="34" l="1"/>
  <c r="I68" i="34" s="1"/>
  <c r="K68" i="34" s="1"/>
  <c r="C69" i="34" l="1"/>
  <c r="G69" i="34" l="1"/>
  <c r="I69" i="34" s="1"/>
  <c r="K69" i="34" s="1"/>
  <c r="C70" i="34" l="1"/>
  <c r="G70" i="34" l="1"/>
  <c r="I70" i="34" s="1"/>
  <c r="K70" i="34" s="1"/>
  <c r="C71" i="34" l="1"/>
  <c r="G71" i="34" l="1"/>
  <c r="I71" i="34" s="1"/>
  <c r="K71" i="34" s="1"/>
  <c r="C72" i="34" l="1"/>
  <c r="G72" i="34" l="1"/>
  <c r="I72" i="34" s="1"/>
  <c r="K72" i="34" s="1"/>
  <c r="C73" i="34" l="1"/>
  <c r="G73" i="34" l="1"/>
  <c r="I73" i="34" s="1"/>
  <c r="K73" i="34" s="1"/>
  <c r="C74" i="34" l="1"/>
  <c r="G74" i="34" l="1"/>
  <c r="I74" i="34"/>
  <c r="K74" i="34" s="1"/>
  <c r="C75" i="34" l="1"/>
  <c r="G75" i="34" l="1"/>
  <c r="I75" i="34" s="1"/>
  <c r="K75" i="34" s="1"/>
  <c r="C76" i="34" l="1"/>
  <c r="G76" i="34" l="1"/>
  <c r="I76" i="34" s="1"/>
  <c r="K76" i="34" s="1"/>
  <c r="C77" i="34" l="1"/>
  <c r="G77" i="34" l="1"/>
  <c r="I77" i="34" s="1"/>
  <c r="K77" i="34" s="1"/>
  <c r="C78" i="34" l="1"/>
  <c r="G78" i="34" l="1"/>
  <c r="I78" i="34" s="1"/>
  <c r="K78" i="34" s="1"/>
  <c r="C79" i="34" l="1"/>
  <c r="G79" i="34" l="1"/>
  <c r="I79" i="34" s="1"/>
  <c r="K79" i="34" s="1"/>
  <c r="C80" i="34" l="1"/>
  <c r="G80" i="34" l="1"/>
  <c r="I80" i="34" s="1"/>
  <c r="K80" i="34" s="1"/>
  <c r="C81" i="34" l="1"/>
  <c r="G81" i="34" l="1"/>
  <c r="I81" i="34" s="1"/>
  <c r="K81" i="34" s="1"/>
  <c r="C82" i="34" l="1"/>
  <c r="G82" i="34" l="1"/>
  <c r="I82" i="34" s="1"/>
  <c r="K82" i="34" s="1"/>
  <c r="C83" i="34" l="1"/>
  <c r="G83" i="34" l="1"/>
  <c r="I83" i="34" s="1"/>
  <c r="K83" i="34" s="1"/>
  <c r="C84" i="34" l="1"/>
  <c r="G84" i="34" l="1"/>
  <c r="I84" i="34" s="1"/>
  <c r="K84" i="34" s="1"/>
  <c r="C85" i="34" l="1"/>
  <c r="G85" i="34" l="1"/>
  <c r="I85" i="34" s="1"/>
  <c r="K85" i="34" s="1"/>
  <c r="C86" i="34" l="1"/>
  <c r="G86" i="34" l="1"/>
  <c r="I86" i="34" s="1"/>
  <c r="K86" i="34" s="1"/>
  <c r="C87" i="34" l="1"/>
  <c r="G87" i="34" l="1"/>
  <c r="I87" i="34" s="1"/>
  <c r="K87" i="34" s="1"/>
  <c r="C88" i="34" l="1"/>
  <c r="G88" i="34" l="1"/>
  <c r="I88" i="34" s="1"/>
  <c r="K88" i="34" s="1"/>
  <c r="C89" i="34" l="1"/>
  <c r="G89" i="34" l="1"/>
  <c r="I89" i="34" s="1"/>
  <c r="K89" i="34" s="1"/>
  <c r="C90" i="34" l="1"/>
  <c r="G90" i="34" l="1"/>
  <c r="I90" i="34" s="1"/>
  <c r="K90" i="34" s="1"/>
  <c r="C91" i="34" l="1"/>
  <c r="G91" i="34" l="1"/>
  <c r="I91" i="34" s="1"/>
  <c r="K91" i="34" s="1"/>
  <c r="C92" i="34" l="1"/>
  <c r="G92" i="34" l="1"/>
  <c r="I92" i="34" s="1"/>
  <c r="K92" i="34" s="1"/>
  <c r="C93" i="34" l="1"/>
  <c r="G93" i="34" l="1"/>
  <c r="I93" i="34" s="1"/>
  <c r="K93" i="34" s="1"/>
  <c r="C94" i="34" l="1"/>
  <c r="G94" i="34" l="1"/>
  <c r="I94" i="34" s="1"/>
  <c r="K94" i="34" s="1"/>
  <c r="C95" i="34" l="1"/>
  <c r="G95" i="34" l="1"/>
  <c r="I95" i="34" s="1"/>
  <c r="K95" i="34" s="1"/>
  <c r="C96" i="34" l="1"/>
  <c r="G96" i="34" l="1"/>
  <c r="I96" i="34" s="1"/>
  <c r="K96" i="34" s="1"/>
  <c r="C97" i="34" l="1"/>
  <c r="G97" i="34" l="1"/>
  <c r="I97" i="34" s="1"/>
  <c r="K97" i="34" s="1"/>
  <c r="C98" i="34" l="1"/>
  <c r="G98" i="34" l="1"/>
  <c r="I98" i="34" s="1"/>
  <c r="K98" i="34" s="1"/>
  <c r="C99" i="34" l="1"/>
  <c r="G99" i="34" l="1"/>
  <c r="I99" i="34" s="1"/>
  <c r="K99" i="34" s="1"/>
  <c r="C100" i="34" l="1"/>
  <c r="G100" i="34" l="1"/>
  <c r="I100" i="34" s="1"/>
  <c r="K100" i="34" s="1"/>
  <c r="C101" i="34" l="1"/>
  <c r="G101" i="34" l="1"/>
  <c r="I101" i="34" s="1"/>
  <c r="K101" i="34" s="1"/>
  <c r="C102" i="34" l="1"/>
  <c r="G102" i="34" l="1"/>
  <c r="I102" i="34" s="1"/>
  <c r="K102" i="34" s="1"/>
  <c r="C103" i="34" l="1"/>
  <c r="G103" i="34" l="1"/>
  <c r="I103" i="34" s="1"/>
  <c r="K103" i="34" s="1"/>
  <c r="C104" i="34" l="1"/>
  <c r="G104" i="34" l="1"/>
  <c r="I104" i="34" s="1"/>
  <c r="K104" i="34" s="1"/>
  <c r="C105" i="34" l="1"/>
  <c r="G105" i="34" l="1"/>
  <c r="I105" i="34" s="1"/>
  <c r="K105" i="34" s="1"/>
  <c r="C106" i="34" l="1"/>
  <c r="G106" i="34" l="1"/>
  <c r="I106" i="34" s="1"/>
  <c r="K106" i="34" s="1"/>
  <c r="C107" i="34" l="1"/>
  <c r="G107" i="34" l="1"/>
  <c r="I107" i="34"/>
  <c r="K107" i="34" s="1"/>
  <c r="C108" i="34" l="1"/>
  <c r="G108" i="34" l="1"/>
  <c r="I108" i="34" s="1"/>
  <c r="K108" i="34" s="1"/>
  <c r="C109" i="34" l="1"/>
  <c r="G109" i="34" l="1"/>
  <c r="I109" i="34" s="1"/>
  <c r="K109" i="34" s="1"/>
  <c r="C110" i="34" l="1"/>
  <c r="G110" i="34" l="1"/>
  <c r="I110" i="34" s="1"/>
  <c r="K110" i="34" s="1"/>
  <c r="C111" i="34" l="1"/>
  <c r="G111" i="34" l="1"/>
  <c r="I111" i="34" s="1"/>
  <c r="K111" i="34" s="1"/>
  <c r="C112" i="34" l="1"/>
  <c r="G112" i="34" l="1"/>
  <c r="I112" i="34" s="1"/>
  <c r="K112" i="34" s="1"/>
  <c r="C113" i="34" l="1"/>
  <c r="G113" i="34" l="1"/>
  <c r="I113" i="34" s="1"/>
  <c r="K113" i="34" s="1"/>
  <c r="C114" i="34" l="1"/>
  <c r="G114" i="34" l="1"/>
  <c r="I114" i="34" s="1"/>
  <c r="K114" i="34" s="1"/>
  <c r="C115" i="34" l="1"/>
  <c r="G115" i="34" l="1"/>
  <c r="I115" i="34" s="1"/>
  <c r="K115" i="34" s="1"/>
  <c r="C116" i="34" l="1"/>
  <c r="G116" i="34" l="1"/>
  <c r="I116" i="34" s="1"/>
  <c r="K116" i="34" s="1"/>
  <c r="C117" i="34" l="1"/>
  <c r="G117" i="34" l="1"/>
  <c r="I117" i="34" s="1"/>
  <c r="K117" i="34" s="1"/>
  <c r="C118" i="34" l="1"/>
  <c r="G118" i="34" l="1"/>
  <c r="I118" i="34" s="1"/>
  <c r="K118" i="34" s="1"/>
  <c r="C119" i="34" l="1"/>
  <c r="G119" i="34" l="1"/>
  <c r="I119" i="34" s="1"/>
  <c r="K119" i="34" s="1"/>
  <c r="C120" i="34" l="1"/>
  <c r="G120" i="34" l="1"/>
  <c r="I120" i="34" s="1"/>
  <c r="K120" i="34" s="1"/>
  <c r="C121" i="34" l="1"/>
  <c r="G121" i="34" l="1"/>
  <c r="I121" i="34" s="1"/>
  <c r="K121" i="34" s="1"/>
  <c r="C122" i="34" l="1"/>
  <c r="G122" i="34" l="1"/>
  <c r="I122" i="34" s="1"/>
  <c r="K122" i="34" s="1"/>
  <c r="C123" i="34" l="1"/>
  <c r="G123" i="34" l="1"/>
  <c r="I123" i="34" s="1"/>
  <c r="K123" i="34" s="1"/>
  <c r="C124" i="34" l="1"/>
  <c r="G124" i="34" l="1"/>
  <c r="I124" i="34" s="1"/>
  <c r="R3" i="34" l="1"/>
  <c r="K124" i="34"/>
</calcChain>
</file>

<file path=xl/comments1.xml><?xml version="1.0" encoding="utf-8"?>
<comments xmlns="http://schemas.openxmlformats.org/spreadsheetml/2006/main">
  <authors>
    <author>Guerrero, Jesus</author>
  </authors>
  <commentList>
    <comment ref="C5" authorId="0" shapeId="0">
      <text>
        <r>
          <rPr>
            <sz val="12"/>
            <color theme="1"/>
            <rFont val="Calibri"/>
            <family val="2"/>
            <scheme val="minor"/>
          </rPr>
          <t xml:space="preserve">13:38  de Domingo 22 inicio
</t>
        </r>
      </text>
    </comment>
  </commentList>
</comments>
</file>

<file path=xl/comments2.xml><?xml version="1.0" encoding="utf-8"?>
<comments xmlns="http://schemas.openxmlformats.org/spreadsheetml/2006/main">
  <authors>
    <author>Guerrero, Jesus</author>
  </authors>
  <commentList>
    <comment ref="C5" authorId="0" shapeId="0">
      <text>
        <r>
          <rPr>
            <sz val="12"/>
            <color theme="1"/>
            <rFont val="Calibri"/>
            <family val="2"/>
            <scheme val="minor"/>
          </rPr>
          <t xml:space="preserve">13:38  de Domingo 22 inicio
</t>
        </r>
      </text>
    </comment>
  </commentList>
</comments>
</file>

<file path=xl/sharedStrings.xml><?xml version="1.0" encoding="utf-8"?>
<sst xmlns="http://schemas.openxmlformats.org/spreadsheetml/2006/main" count="442" uniqueCount="33">
  <si>
    <t>PLAZO</t>
  </si>
  <si>
    <t>INVERSIÓN INICIAL</t>
  </si>
  <si>
    <t>REINVERSIÓN MÍNIMA</t>
  </si>
  <si>
    <t>Día</t>
  </si>
  <si>
    <t>X</t>
  </si>
  <si>
    <t>Interest Rate</t>
  </si>
  <si>
    <t>=</t>
  </si>
  <si>
    <t>Accumulation</t>
  </si>
  <si>
    <t>-</t>
  </si>
  <si>
    <t>Reinvest</t>
  </si>
  <si>
    <t>VENCE</t>
  </si>
  <si>
    <t xml:space="preserve">RETIRO </t>
  </si>
  <si>
    <t>COMPRA</t>
  </si>
  <si>
    <t>Real</t>
  </si>
  <si>
    <t>x</t>
  </si>
  <si>
    <t>1 MES</t>
  </si>
  <si>
    <t>2 MESES</t>
  </si>
  <si>
    <t>3 MESES</t>
  </si>
  <si>
    <t>4 MESES</t>
  </si>
  <si>
    <t>INTERES WEEK DAY</t>
  </si>
  <si>
    <t>ETH</t>
  </si>
  <si>
    <t>TABLA INTERÉS COMPUESTO          ETHTRADE</t>
  </si>
  <si>
    <t>ETHTRADE a 2 Meses 20% x Mes</t>
  </si>
  <si>
    <t>https://ethtrade.club/r/3ORtw</t>
  </si>
  <si>
    <t>Ingresa aqui al ETHTRADE:</t>
  </si>
  <si>
    <t>Pago diario ETH</t>
  </si>
  <si>
    <t>ETH Invest</t>
  </si>
  <si>
    <t>2 meses</t>
  </si>
  <si>
    <t>ETHTRADE a 4 Meses 25% x Mes</t>
  </si>
  <si>
    <t>4 meses</t>
  </si>
  <si>
    <t>0.01 ETH</t>
  </si>
  <si>
    <t>INVERSION/RETIRO MIN:</t>
  </si>
  <si>
    <t>RESULTADO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</si>
</sst>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.00000000_);_(* \(#,##0.00000000\);_(* &quot;-&quot;??_);_(@_)"/>
    <numFmt numFmtId="167" formatCode="_(* #,##0.0000_);_(* \(#,##0.0000\);_(* &quot;-&quot;??_);_(@_)"/>
    <numFmt numFmtId="171" formatCode="_(* #,##0.000000_);_(* \(#,##0.000000\);_(* &quot;-&quot;??_);_(@_)"/>
    <numFmt numFmtId="172" formatCode="_(* #,##0.0000000_);_(* \(#,##0.0000000\);_(* &quot;-&quot;??_);_(@_)"/>
    <numFmt numFmtId="176" formatCode="_-* #,##0.000000_-;\-* #,##0.000000_-;_-* &quot;-&quot;??_-;_-@_-"/>
    <numFmt numFmtId="178" formatCode="_-* #,##0.00000000_-;\-* #,##0.00000000_-;_-* &quot;-&quot;??_-;_-@_-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0"/>
      <color rgb="FF000000"/>
      <name val="Tahoma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right" wrapText="1"/>
    </xf>
    <xf numFmtId="0" fontId="0" fillId="3" borderId="0" xfId="0" applyFill="1" applyAlignment="1">
      <alignment wrapText="1"/>
    </xf>
    <xf numFmtId="0" fontId="0" fillId="3" borderId="0" xfId="0" applyFill="1"/>
    <xf numFmtId="0" fontId="5" fillId="4" borderId="0" xfId="0" applyFont="1" applyFill="1" applyAlignment="1">
      <alignment horizontal="right"/>
    </xf>
    <xf numFmtId="0" fontId="5" fillId="4" borderId="0" xfId="0" applyFont="1" applyFill="1" applyAlignment="1">
      <alignment wrapText="1"/>
    </xf>
    <xf numFmtId="0" fontId="7" fillId="0" borderId="0" xfId="0" applyFont="1"/>
    <xf numFmtId="165" fontId="0" fillId="0" borderId="0" xfId="91" applyNumberFormat="1" applyFont="1"/>
    <xf numFmtId="165" fontId="0" fillId="0" borderId="1" xfId="91" applyNumberFormat="1" applyFont="1" applyBorder="1"/>
    <xf numFmtId="0" fontId="0" fillId="0" borderId="3" xfId="0" applyBorder="1"/>
    <xf numFmtId="165" fontId="0" fillId="0" borderId="3" xfId="91" applyNumberFormat="1" applyFont="1" applyBorder="1"/>
    <xf numFmtId="0" fontId="0" fillId="0" borderId="4" xfId="0" applyBorder="1"/>
    <xf numFmtId="16" fontId="0" fillId="0" borderId="5" xfId="0" applyNumberFormat="1" applyBorder="1"/>
    <xf numFmtId="0" fontId="0" fillId="0" borderId="6" xfId="0" applyBorder="1"/>
    <xf numFmtId="0" fontId="0" fillId="0" borderId="7" xfId="0" applyBorder="1"/>
    <xf numFmtId="18" fontId="8" fillId="0" borderId="0" xfId="0" applyNumberFormat="1" applyFont="1"/>
    <xf numFmtId="18" fontId="0" fillId="0" borderId="0" xfId="0" applyNumberFormat="1"/>
    <xf numFmtId="0" fontId="0" fillId="5" borderId="0" xfId="0" applyFill="1"/>
    <xf numFmtId="0" fontId="6" fillId="5" borderId="0" xfId="88" applyFont="1" applyFill="1"/>
    <xf numFmtId="0" fontId="2" fillId="5" borderId="0" xfId="88" applyFill="1"/>
    <xf numFmtId="18" fontId="9" fillId="0" borderId="0" xfId="0" applyNumberFormat="1" applyFont="1"/>
    <xf numFmtId="18" fontId="9" fillId="0" borderId="0" xfId="0" applyNumberFormat="1" applyFont="1" applyAlignment="1">
      <alignment horizontal="right"/>
    </xf>
    <xf numFmtId="0" fontId="11" fillId="6" borderId="0" xfId="0" applyFont="1" applyFill="1"/>
    <xf numFmtId="0" fontId="10" fillId="6" borderId="0" xfId="0" applyFont="1" applyFill="1"/>
    <xf numFmtId="0" fontId="0" fillId="5" borderId="0" xfId="0" applyFill="1" applyAlignment="1">
      <alignment wrapText="1"/>
    </xf>
    <xf numFmtId="167" fontId="0" fillId="0" borderId="0" xfId="0" applyNumberFormat="1"/>
    <xf numFmtId="16" fontId="0" fillId="0" borderId="2" xfId="0" applyNumberFormat="1" applyFill="1" applyBorder="1"/>
    <xf numFmtId="0" fontId="0" fillId="0" borderId="3" xfId="0" applyFill="1" applyBorder="1"/>
    <xf numFmtId="165" fontId="0" fillId="0" borderId="3" xfId="91" applyNumberFormat="1" applyFont="1" applyFill="1" applyBorder="1"/>
    <xf numFmtId="16" fontId="0" fillId="0" borderId="5" xfId="0" applyNumberFormat="1" applyFill="1" applyBorder="1"/>
    <xf numFmtId="0" fontId="0" fillId="0" borderId="0" xfId="0" applyFill="1"/>
    <xf numFmtId="165" fontId="0" fillId="0" borderId="0" xfId="91" applyNumberFormat="1" applyFont="1" applyFill="1"/>
    <xf numFmtId="0" fontId="0" fillId="0" borderId="6" xfId="0" applyFill="1" applyBorder="1"/>
    <xf numFmtId="43" fontId="0" fillId="0" borderId="0" xfId="91" applyNumberFormat="1" applyFont="1"/>
    <xf numFmtId="0" fontId="13" fillId="0" borderId="0" xfId="0" applyFont="1" applyFill="1" applyAlignment="1"/>
    <xf numFmtId="0" fontId="12" fillId="0" borderId="0" xfId="0" applyFont="1" applyFill="1" applyAlignment="1"/>
    <xf numFmtId="0" fontId="0" fillId="0" borderId="0" xfId="0" applyFill="1" applyBorder="1"/>
    <xf numFmtId="167" fontId="0" fillId="0" borderId="0" xfId="0" applyNumberFormat="1" applyFill="1"/>
    <xf numFmtId="0" fontId="5" fillId="0" borderId="0" xfId="0" applyFont="1"/>
    <xf numFmtId="0" fontId="16" fillId="0" borderId="0" xfId="0" applyFont="1" applyFill="1" applyAlignment="1"/>
    <xf numFmtId="10" fontId="16" fillId="0" borderId="0" xfId="0" applyNumberFormat="1" applyFont="1" applyFill="1" applyAlignment="1"/>
    <xf numFmtId="0" fontId="14" fillId="6" borderId="0" xfId="0" applyFont="1" applyFill="1" applyAlignment="1">
      <alignment horizontal="center"/>
    </xf>
    <xf numFmtId="0" fontId="17" fillId="0" borderId="0" xfId="0" applyFont="1" applyFill="1"/>
    <xf numFmtId="0" fontId="10" fillId="0" borderId="0" xfId="0" applyFont="1" applyFill="1"/>
    <xf numFmtId="0" fontId="18" fillId="0" borderId="0" xfId="0" applyFont="1" applyFill="1" applyAlignment="1"/>
    <xf numFmtId="18" fontId="8" fillId="0" borderId="0" xfId="0" applyNumberFormat="1" applyFont="1" applyFill="1"/>
    <xf numFmtId="0" fontId="15" fillId="0" borderId="0" xfId="0" applyFont="1" applyFill="1"/>
    <xf numFmtId="167" fontId="15" fillId="0" borderId="0" xfId="0" applyNumberFormat="1" applyFont="1" applyFill="1"/>
    <xf numFmtId="0" fontId="0" fillId="0" borderId="0" xfId="0" applyFill="1" applyAlignment="1">
      <alignment horizontal="center"/>
    </xf>
    <xf numFmtId="167" fontId="0" fillId="0" borderId="0" xfId="0" applyNumberFormat="1" applyFill="1" applyAlignment="1">
      <alignment horizontal="left"/>
    </xf>
    <xf numFmtId="171" fontId="0" fillId="0" borderId="3" xfId="91" applyNumberFormat="1" applyFont="1" applyFill="1" applyBorder="1"/>
    <xf numFmtId="172" fontId="0" fillId="0" borderId="3" xfId="91" applyNumberFormat="1" applyFont="1" applyFill="1" applyBorder="1"/>
    <xf numFmtId="171" fontId="0" fillId="0" borderId="0" xfId="91" applyNumberFormat="1" applyFont="1" applyFill="1"/>
    <xf numFmtId="171" fontId="0" fillId="0" borderId="0" xfId="91" applyNumberFormat="1" applyFont="1"/>
    <xf numFmtId="171" fontId="0" fillId="0" borderId="1" xfId="91" applyNumberFormat="1" applyFont="1" applyBorder="1"/>
    <xf numFmtId="171" fontId="0" fillId="0" borderId="3" xfId="91" applyNumberFormat="1" applyFont="1" applyBorder="1"/>
    <xf numFmtId="172" fontId="0" fillId="0" borderId="0" xfId="91" applyNumberFormat="1" applyFont="1" applyFill="1"/>
    <xf numFmtId="172" fontId="0" fillId="0" borderId="0" xfId="91" applyNumberFormat="1" applyFont="1"/>
    <xf numFmtId="172" fontId="0" fillId="0" borderId="1" xfId="91" applyNumberFormat="1" applyFont="1" applyBorder="1"/>
    <xf numFmtId="172" fontId="0" fillId="0" borderId="3" xfId="91" applyNumberFormat="1" applyFont="1" applyBorder="1"/>
    <xf numFmtId="176" fontId="0" fillId="0" borderId="3" xfId="57" applyNumberFormat="1" applyFont="1" applyFill="1" applyBorder="1"/>
    <xf numFmtId="176" fontId="0" fillId="0" borderId="0" xfId="0" applyNumberFormat="1" applyFill="1"/>
    <xf numFmtId="176" fontId="0" fillId="0" borderId="0" xfId="0" applyNumberFormat="1"/>
    <xf numFmtId="176" fontId="0" fillId="0" borderId="1" xfId="0" applyNumberFormat="1" applyBorder="1"/>
    <xf numFmtId="176" fontId="0" fillId="0" borderId="3" xfId="0" applyNumberFormat="1" applyBorder="1"/>
    <xf numFmtId="0" fontId="0" fillId="0" borderId="4" xfId="0" applyFill="1" applyBorder="1"/>
    <xf numFmtId="178" fontId="0" fillId="0" borderId="3" xfId="57" applyNumberFormat="1" applyFont="1" applyFill="1" applyBorder="1"/>
    <xf numFmtId="178" fontId="0" fillId="0" borderId="0" xfId="0" applyNumberFormat="1" applyFill="1"/>
    <xf numFmtId="178" fontId="0" fillId="0" borderId="0" xfId="0" applyNumberFormat="1"/>
    <xf numFmtId="178" fontId="0" fillId="0" borderId="1" xfId="0" applyNumberFormat="1" applyBorder="1"/>
    <xf numFmtId="178" fontId="0" fillId="0" borderId="3" xfId="0" applyNumberFormat="1" applyBorder="1"/>
    <xf numFmtId="178" fontId="0" fillId="5" borderId="1" xfId="0" applyNumberFormat="1" applyFill="1" applyBorder="1"/>
    <xf numFmtId="43" fontId="0" fillId="0" borderId="0" xfId="0" applyNumberFormat="1"/>
    <xf numFmtId="0" fontId="5" fillId="7" borderId="0" xfId="0" applyFont="1" applyFill="1"/>
    <xf numFmtId="172" fontId="15" fillId="0" borderId="0" xfId="0" applyNumberFormat="1" applyFont="1" applyFill="1"/>
    <xf numFmtId="176" fontId="0" fillId="5" borderId="1" xfId="0" applyNumberFormat="1" applyFill="1" applyBorder="1"/>
    <xf numFmtId="171" fontId="0" fillId="5" borderId="1" xfId="91" applyNumberFormat="1" applyFont="1" applyFill="1" applyBorder="1"/>
    <xf numFmtId="172" fontId="0" fillId="5" borderId="1" xfId="91" applyNumberFormat="1" applyFont="1" applyFill="1" applyBorder="1"/>
  </cellXfs>
  <cellStyles count="92">
    <cellStyle name="Comma" xfId="91" builtinId="3"/>
    <cellStyle name="Currency" xfId="57" builtinId="4"/>
    <cellStyle name="Followed Hyperlink" xfId="59" builtinId="9" hidden="1"/>
    <cellStyle name="Followed Hyperlink" xfId="36" builtinId="9" hidden="1"/>
    <cellStyle name="Followed Hyperlink" xfId="38" builtinId="9" hidden="1"/>
    <cellStyle name="Followed Hyperlink" xfId="61" builtinId="9" hidden="1"/>
    <cellStyle name="Followed Hyperlink" xfId="63" builtinId="9" hidden="1"/>
    <cellStyle name="Followed Hyperlink" xfId="50" builtinId="9" hidden="1"/>
    <cellStyle name="Followed Hyperlink" xfId="34" builtinId="9" hidden="1"/>
    <cellStyle name="Followed Hyperlink" xfId="14" builtinId="9" hidden="1"/>
    <cellStyle name="Followed Hyperlink" xfId="2" builtinId="9" hidden="1"/>
    <cellStyle name="Followed Hyperlink" xfId="18" builtinId="9" hidden="1"/>
    <cellStyle name="Followed Hyperlink" xfId="30" builtinId="9" hidden="1"/>
    <cellStyle name="Followed Hyperlink" xfId="40" builtinId="9" hidden="1"/>
    <cellStyle name="Followed Hyperlink" xfId="85" builtinId="9" hidden="1"/>
    <cellStyle name="Followed Hyperlink" xfId="87" builtinId="9" hidden="1"/>
    <cellStyle name="Followed Hyperlink" xfId="83" builtinId="9" hidden="1"/>
    <cellStyle name="Followed Hyperlink" xfId="4" builtinId="9" hidden="1"/>
    <cellStyle name="Followed Hyperlink" xfId="22" builtinId="9" hidden="1"/>
    <cellStyle name="Followed Hyperlink" xfId="12" builtinId="9" hidden="1"/>
    <cellStyle name="Followed Hyperlink" xfId="16" builtinId="9" hidden="1"/>
    <cellStyle name="Followed Hyperlink" xfId="20" builtinId="9" hidden="1"/>
    <cellStyle name="Followed Hyperlink" xfId="48" builtinId="9" hidden="1"/>
    <cellStyle name="Followed Hyperlink" xfId="26" builtinId="9" hidden="1"/>
    <cellStyle name="Followed Hyperlink" xfId="28" builtinId="9" hidden="1"/>
    <cellStyle name="Followed Hyperlink" xfId="24" builtinId="9" hidden="1"/>
    <cellStyle name="Followed Hyperlink" xfId="89" builtinId="9" hidden="1"/>
    <cellStyle name="Followed Hyperlink" xfId="42" builtinId="9" hidden="1"/>
    <cellStyle name="Followed Hyperlink" xfId="73" builtinId="9" hidden="1"/>
    <cellStyle name="Followed Hyperlink" xfId="77" builtinId="9" hidden="1"/>
    <cellStyle name="Followed Hyperlink" xfId="65" builtinId="9" hidden="1"/>
    <cellStyle name="Followed Hyperlink" xfId="44" builtinId="9" hidden="1"/>
    <cellStyle name="Followed Hyperlink" xfId="46" builtinId="9" hidden="1"/>
    <cellStyle name="Followed Hyperlink" xfId="71" builtinId="9" hidden="1"/>
    <cellStyle name="Followed Hyperlink" xfId="32" builtinId="9" hidden="1"/>
    <cellStyle name="Followed Hyperlink" xfId="81" builtinId="9" hidden="1"/>
    <cellStyle name="Followed Hyperlink" xfId="69" builtinId="9" hidden="1"/>
    <cellStyle name="Followed Hyperlink" xfId="67" builtinId="9" hidden="1"/>
    <cellStyle name="Followed Hyperlink" xfId="52" builtinId="9" hidden="1"/>
    <cellStyle name="Followed Hyperlink" xfId="75" builtinId="9" hidden="1"/>
    <cellStyle name="Followed Hyperlink" xfId="90" builtinId="9" hidden="1"/>
    <cellStyle name="Followed Hyperlink" xfId="79" builtinId="9" hidden="1"/>
    <cellStyle name="Followed Hyperlink" xfId="56" builtinId="9" hidden="1"/>
    <cellStyle name="Followed Hyperlink" xfId="8" builtinId="9" hidden="1"/>
    <cellStyle name="Followed Hyperlink" xfId="10" builtinId="9" hidden="1"/>
    <cellStyle name="Followed Hyperlink" xfId="54" builtinId="9" hidden="1"/>
    <cellStyle name="Followed Hyperlink" xfId="6" builtinId="9" hidden="1"/>
    <cellStyle name="Hyperlink" xfId="82" builtinId="8" hidden="1"/>
    <cellStyle name="Hyperlink" xfId="25" builtinId="8" hidden="1"/>
    <cellStyle name="Hyperlink" xfId="86" builtinId="8" hidden="1"/>
    <cellStyle name="Hyperlink" xfId="84" builtinId="8" hidden="1"/>
    <cellStyle name="Hyperlink" xfId="72" builtinId="8" hidden="1"/>
    <cellStyle name="Hyperlink" xfId="68" builtinId="8" hidden="1"/>
    <cellStyle name="Hyperlink" xfId="29" builtinId="8" hidden="1"/>
    <cellStyle name="Hyperlink" xfId="70" builtinId="8" hidden="1"/>
    <cellStyle name="Hyperlink" xfId="66" builtinId="8" hidden="1"/>
    <cellStyle name="Hyperlink" xfId="64" builtinId="8" hidden="1"/>
    <cellStyle name="Hyperlink" xfId="76" builtinId="8" hidden="1"/>
    <cellStyle name="Hyperlink" xfId="78" builtinId="8" hidden="1"/>
    <cellStyle name="Hyperlink" xfId="17" builtinId="8" hidden="1"/>
    <cellStyle name="Hyperlink" xfId="74" builtinId="8" hidden="1"/>
    <cellStyle name="Hyperlink" xfId="5" builtinId="8" hidden="1"/>
    <cellStyle name="Hyperlink" xfId="80" builtinId="8" hidden="1"/>
    <cellStyle name="Hyperlink" xfId="33" builtinId="8" hidden="1"/>
    <cellStyle name="Hyperlink" xfId="35" builtinId="8" hidden="1"/>
    <cellStyle name="Hyperlink" xfId="37" builtinId="8" hidden="1"/>
    <cellStyle name="Hyperlink" xfId="62" builtinId="8" hidden="1"/>
    <cellStyle name="Hyperlink" xfId="39" builtinId="8" hidden="1"/>
    <cellStyle name="Hyperlink" xfId="41" builtinId="8" hidden="1"/>
    <cellStyle name="Hyperlink" xfId="43" builtinId="8" hidden="1"/>
    <cellStyle name="Hyperlink" xfId="60" builtinId="8" hidden="1"/>
    <cellStyle name="Hyperlink" xfId="45" builtinId="8" hidden="1"/>
    <cellStyle name="Hyperlink" xfId="47" builtinId="8" hidden="1"/>
    <cellStyle name="Hyperlink" xfId="49" builtinId="8" hidden="1"/>
    <cellStyle name="Hyperlink" xfId="58" builtinId="8" hidden="1"/>
    <cellStyle name="Hyperlink" xfId="51" builtinId="8" hidden="1"/>
    <cellStyle name="Hyperlink" xfId="53" builtinId="8" hidden="1"/>
    <cellStyle name="Hyperlink" xfId="55" builtinId="8" hidden="1"/>
    <cellStyle name="Hyperlink" xfId="15" builtinId="8" hidden="1"/>
    <cellStyle name="Hyperlink" xfId="7" builtinId="8" hidden="1"/>
    <cellStyle name="Hyperlink" xfId="19" builtinId="8" hidden="1"/>
    <cellStyle name="Hyperlink" xfId="21" builtinId="8" hidden="1"/>
    <cellStyle name="Hyperlink" xfId="31" builtinId="8" hidden="1"/>
    <cellStyle name="Hyperlink" xfId="1" builtinId="8" hidden="1"/>
    <cellStyle name="Hyperlink" xfId="23" builtinId="8" hidden="1"/>
    <cellStyle name="Hyperlink" xfId="3" builtinId="8" hidden="1"/>
    <cellStyle name="Hyperlink" xfId="11" builtinId="8" hidden="1"/>
    <cellStyle name="Hyperlink" xfId="13" builtinId="8" hidden="1"/>
    <cellStyle name="Hyperlink" xfId="27" builtinId="8" hidden="1"/>
    <cellStyle name="Hyperlink" xfId="9" builtinId="8" hidden="1"/>
    <cellStyle name="Hyperlink" xfId="88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thtrade.club/r/3ORtw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thtrade.club/r/3ORtw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24"/>
  <sheetViews>
    <sheetView tabSelected="1" zoomScale="80" zoomScaleNormal="80" workbookViewId="0">
      <pane ySplit="4" topLeftCell="A5" activePane="bottomLeft" state="frozen"/>
      <selection pane="bottomLeft" activeCell="G7" sqref="G7"/>
    </sheetView>
  </sheetViews>
  <sheetFormatPr defaultColWidth="11" defaultRowHeight="15.75" x14ac:dyDescent="0.25"/>
  <cols>
    <col min="2" max="2" width="10.625" customWidth="1"/>
    <col min="3" max="3" width="14.125" bestFit="1" customWidth="1"/>
    <col min="4" max="4" width="2.125" customWidth="1"/>
    <col min="5" max="5" width="8.625" customWidth="1"/>
    <col min="6" max="6" width="1.875" bestFit="1" customWidth="1"/>
    <col min="7" max="7" width="12.625" bestFit="1" customWidth="1"/>
    <col min="8" max="8" width="3.625" customWidth="1"/>
    <col min="9" max="9" width="13" bestFit="1" customWidth="1"/>
    <col min="10" max="10" width="1.5" bestFit="1" customWidth="1"/>
    <col min="11" max="11" width="14.875" customWidth="1"/>
    <col min="12" max="12" width="12.625" bestFit="1" customWidth="1"/>
    <col min="15" max="15" width="8.875" bestFit="1" customWidth="1"/>
    <col min="16" max="16" width="14.125" customWidth="1"/>
    <col min="17" max="17" width="16.375" bestFit="1" customWidth="1"/>
    <col min="18" max="18" width="15.875" customWidth="1"/>
    <col min="19" max="19" width="6.375" customWidth="1"/>
    <col min="20" max="20" width="8.125" customWidth="1"/>
    <col min="21" max="21" width="19.625" customWidth="1"/>
    <col min="22" max="22" width="1.5" customWidth="1"/>
  </cols>
  <sheetData>
    <row r="1" spans="1:28" ht="28.5" customHeight="1" x14ac:dyDescent="0.4">
      <c r="B1" s="27" t="s">
        <v>21</v>
      </c>
      <c r="C1" s="28"/>
      <c r="D1" s="28"/>
      <c r="E1" s="28"/>
      <c r="F1" s="28"/>
      <c r="G1" s="28"/>
      <c r="H1" s="28"/>
      <c r="I1" s="28"/>
      <c r="J1" s="28"/>
      <c r="K1" s="46" t="s">
        <v>28</v>
      </c>
      <c r="L1" s="46"/>
      <c r="M1" s="46"/>
      <c r="N1" s="46"/>
      <c r="Q1" s="22" t="s">
        <v>24</v>
      </c>
      <c r="R1" s="22"/>
      <c r="S1" s="22"/>
      <c r="T1" s="23"/>
      <c r="V1" s="39"/>
      <c r="W1" s="39"/>
      <c r="X1" s="39"/>
      <c r="Y1" s="39"/>
      <c r="Z1" s="39"/>
    </row>
    <row r="2" spans="1:28" x14ac:dyDescent="0.25">
      <c r="B2" s="10" t="s">
        <v>20</v>
      </c>
      <c r="C2" s="7"/>
      <c r="E2" t="s">
        <v>19</v>
      </c>
      <c r="G2" s="22">
        <v>8.3000000000000001E-3</v>
      </c>
      <c r="K2" s="9"/>
      <c r="L2" s="8"/>
      <c r="M2" s="2" t="s">
        <v>0</v>
      </c>
      <c r="N2" s="22" t="s">
        <v>29</v>
      </c>
      <c r="Q2" s="24" t="s">
        <v>23</v>
      </c>
      <c r="R2" s="22"/>
      <c r="S2" s="22"/>
      <c r="T2" s="22"/>
    </row>
    <row r="3" spans="1:28" ht="33.75" x14ac:dyDescent="0.4">
      <c r="B3" s="5" t="s">
        <v>1</v>
      </c>
      <c r="C3" s="29">
        <v>1</v>
      </c>
      <c r="G3" s="43">
        <v>8.3000000000000001E-3</v>
      </c>
      <c r="K3" s="6" t="s">
        <v>2</v>
      </c>
      <c r="L3">
        <v>0.01</v>
      </c>
      <c r="M3" s="22">
        <v>0.01</v>
      </c>
      <c r="Q3" s="78" t="s">
        <v>32</v>
      </c>
      <c r="R3" s="79">
        <f>+C124+I124</f>
        <v>2.6874730000000007</v>
      </c>
      <c r="S3" s="35"/>
      <c r="T3" s="35"/>
      <c r="U3" s="45"/>
      <c r="V3" s="44"/>
      <c r="W3" s="44"/>
      <c r="X3" s="40"/>
      <c r="Z3" s="40"/>
    </row>
    <row r="4" spans="1:28" ht="33.75" x14ac:dyDescent="0.4">
      <c r="B4" s="3" t="s">
        <v>3</v>
      </c>
      <c r="C4" s="4" t="s">
        <v>26</v>
      </c>
      <c r="D4" s="3" t="s">
        <v>4</v>
      </c>
      <c r="E4" s="4" t="s">
        <v>5</v>
      </c>
      <c r="F4" s="3" t="s">
        <v>6</v>
      </c>
      <c r="G4" s="4" t="s">
        <v>25</v>
      </c>
      <c r="H4" s="3"/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P4" s="3" t="s">
        <v>13</v>
      </c>
      <c r="R4" s="47" t="s">
        <v>31</v>
      </c>
      <c r="S4" s="48"/>
      <c r="T4" s="48"/>
      <c r="U4" s="49" t="s">
        <v>30</v>
      </c>
      <c r="V4" s="40"/>
      <c r="W4" s="40"/>
      <c r="X4" s="40"/>
      <c r="Y4" s="35"/>
      <c r="Z4" s="40"/>
      <c r="AA4" s="35"/>
      <c r="AB4" s="35"/>
    </row>
    <row r="5" spans="1:28" x14ac:dyDescent="0.25">
      <c r="A5" s="31"/>
      <c r="B5" s="32">
        <v>1</v>
      </c>
      <c r="C5" s="65">
        <f>C3</f>
        <v>1</v>
      </c>
      <c r="D5" s="32" t="s">
        <v>14</v>
      </c>
      <c r="E5" s="32">
        <f t="shared" ref="E5:E68" si="0">$G$2</f>
        <v>8.3000000000000001E-3</v>
      </c>
      <c r="F5" s="32" t="s">
        <v>6</v>
      </c>
      <c r="G5" s="55">
        <f>(C5*E5)</f>
        <v>8.3000000000000001E-3</v>
      </c>
      <c r="H5" s="32"/>
      <c r="I5" s="55">
        <f>G5</f>
        <v>8.3000000000000001E-3</v>
      </c>
      <c r="J5" s="32" t="s">
        <v>8</v>
      </c>
      <c r="K5" s="33">
        <f t="shared" ref="K5:K68" si="1">INT(I5/M$3)*M$3</f>
        <v>0</v>
      </c>
      <c r="L5" s="33"/>
      <c r="M5" s="32"/>
      <c r="N5" s="70"/>
      <c r="O5" s="20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x14ac:dyDescent="0.25">
      <c r="A6" s="34"/>
      <c r="B6" s="35">
        <v>2</v>
      </c>
      <c r="C6" s="66">
        <f>C5+K5+N5</f>
        <v>1</v>
      </c>
      <c r="D6" s="35" t="s">
        <v>14</v>
      </c>
      <c r="E6" s="35">
        <f t="shared" si="0"/>
        <v>8.3000000000000001E-3</v>
      </c>
      <c r="F6" s="35" t="s">
        <v>6</v>
      </c>
      <c r="G6" s="57">
        <f t="shared" ref="G6:G69" si="2">(C6*E6)</f>
        <v>8.3000000000000001E-3</v>
      </c>
      <c r="H6" s="35"/>
      <c r="I6" s="57">
        <f>(I5-K5)+G6-M5</f>
        <v>1.66E-2</v>
      </c>
      <c r="J6" s="35" t="s">
        <v>8</v>
      </c>
      <c r="K6" s="36">
        <f t="shared" si="1"/>
        <v>0.01</v>
      </c>
      <c r="L6" s="36"/>
      <c r="M6" s="35"/>
      <c r="N6" s="37"/>
      <c r="O6" s="20"/>
      <c r="P6" s="11"/>
      <c r="Q6" s="50"/>
      <c r="R6" s="50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x14ac:dyDescent="0.25">
      <c r="A7" s="34"/>
      <c r="B7" s="35">
        <v>3</v>
      </c>
      <c r="C7" s="66">
        <f t="shared" ref="C7:C70" si="3">C6+K6+N6</f>
        <v>1.01</v>
      </c>
      <c r="D7" s="35" t="s">
        <v>14</v>
      </c>
      <c r="E7" s="35">
        <f t="shared" si="0"/>
        <v>8.3000000000000001E-3</v>
      </c>
      <c r="F7" s="35" t="s">
        <v>6</v>
      </c>
      <c r="G7" s="57">
        <f t="shared" si="2"/>
        <v>8.3829999999999998E-3</v>
      </c>
      <c r="H7" s="35"/>
      <c r="I7" s="57">
        <f t="shared" ref="I7:I70" si="4">(I6-K6)+G7-M6</f>
        <v>1.4983E-2</v>
      </c>
      <c r="J7" s="35" t="s">
        <v>8</v>
      </c>
      <c r="K7" s="36">
        <f t="shared" si="1"/>
        <v>0.01</v>
      </c>
      <c r="L7" s="36"/>
      <c r="M7" s="35"/>
      <c r="N7" s="37"/>
      <c r="O7" s="20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x14ac:dyDescent="0.25">
      <c r="A8" s="34"/>
      <c r="B8" s="35">
        <v>4</v>
      </c>
      <c r="C8" s="66">
        <f t="shared" si="3"/>
        <v>1.02</v>
      </c>
      <c r="D8" s="35" t="s">
        <v>14</v>
      </c>
      <c r="E8" s="35">
        <f t="shared" si="0"/>
        <v>8.3000000000000001E-3</v>
      </c>
      <c r="F8" s="35" t="s">
        <v>6</v>
      </c>
      <c r="G8" s="57">
        <f t="shared" si="2"/>
        <v>8.4659999999999996E-3</v>
      </c>
      <c r="H8" s="35"/>
      <c r="I8" s="57">
        <f t="shared" si="4"/>
        <v>1.3448999999999999E-2</v>
      </c>
      <c r="J8" s="35" t="s">
        <v>8</v>
      </c>
      <c r="K8" s="36">
        <f t="shared" si="1"/>
        <v>0.01</v>
      </c>
      <c r="L8" s="36"/>
      <c r="M8" s="35"/>
      <c r="N8" s="37"/>
      <c r="O8" s="20"/>
      <c r="Q8" s="35"/>
      <c r="R8" s="35"/>
      <c r="S8" s="35"/>
      <c r="T8" s="35"/>
      <c r="U8" s="42"/>
      <c r="V8" s="35"/>
      <c r="W8" s="35"/>
      <c r="X8" s="35"/>
      <c r="Y8" s="35"/>
      <c r="Z8" s="35"/>
      <c r="AA8" s="35"/>
      <c r="AB8" s="35"/>
    </row>
    <row r="9" spans="1:28" x14ac:dyDescent="0.25">
      <c r="A9" s="34"/>
      <c r="B9" s="35">
        <v>5</v>
      </c>
      <c r="C9" s="66">
        <f t="shared" si="3"/>
        <v>1.03</v>
      </c>
      <c r="D9" s="35" t="s">
        <v>14</v>
      </c>
      <c r="E9" s="35">
        <f t="shared" si="0"/>
        <v>8.3000000000000001E-3</v>
      </c>
      <c r="F9" s="35" t="s">
        <v>6</v>
      </c>
      <c r="G9" s="57">
        <f t="shared" si="2"/>
        <v>8.549000000000001E-3</v>
      </c>
      <c r="H9" s="35"/>
      <c r="I9" s="57">
        <f t="shared" si="4"/>
        <v>1.1998E-2</v>
      </c>
      <c r="J9" s="35" t="s">
        <v>8</v>
      </c>
      <c r="K9" s="36">
        <f t="shared" si="1"/>
        <v>0.01</v>
      </c>
      <c r="L9" s="36"/>
      <c r="M9" s="35"/>
      <c r="N9" s="37"/>
      <c r="O9" s="20"/>
      <c r="Q9" s="35"/>
      <c r="R9" s="35"/>
      <c r="S9" s="35"/>
      <c r="T9" s="35"/>
      <c r="U9" s="42"/>
      <c r="V9" s="35"/>
      <c r="W9" s="35"/>
      <c r="X9" s="35"/>
      <c r="Y9" s="35"/>
      <c r="Z9" s="35"/>
      <c r="AA9" s="35"/>
      <c r="AB9" s="35"/>
    </row>
    <row r="10" spans="1:28" x14ac:dyDescent="0.25">
      <c r="A10" s="34"/>
      <c r="B10" s="35">
        <v>6</v>
      </c>
      <c r="C10" s="66">
        <f t="shared" si="3"/>
        <v>1.04</v>
      </c>
      <c r="D10" s="35" t="s">
        <v>14</v>
      </c>
      <c r="E10" s="35">
        <f>$G$3</f>
        <v>8.3000000000000001E-3</v>
      </c>
      <c r="F10" s="35" t="s">
        <v>6</v>
      </c>
      <c r="G10" s="57">
        <f t="shared" si="2"/>
        <v>8.6320000000000008E-3</v>
      </c>
      <c r="H10" s="35"/>
      <c r="I10" s="57">
        <f t="shared" si="4"/>
        <v>1.0630000000000001E-2</v>
      </c>
      <c r="J10" s="35" t="s">
        <v>8</v>
      </c>
      <c r="K10" s="36">
        <f t="shared" si="1"/>
        <v>0.01</v>
      </c>
      <c r="L10" s="36"/>
      <c r="M10" s="35"/>
      <c r="N10" s="37"/>
      <c r="O10" s="20"/>
      <c r="Q10" s="35"/>
      <c r="R10" s="35"/>
      <c r="S10" s="35"/>
      <c r="T10" s="35"/>
      <c r="U10" s="42"/>
      <c r="V10" s="35"/>
      <c r="W10" s="35"/>
      <c r="X10" s="35"/>
      <c r="Y10" s="35"/>
      <c r="Z10" s="35"/>
      <c r="AA10" s="35"/>
      <c r="AB10" s="35"/>
    </row>
    <row r="11" spans="1:28" x14ac:dyDescent="0.25">
      <c r="A11" s="34"/>
      <c r="B11" s="35">
        <v>7</v>
      </c>
      <c r="C11" s="66">
        <f t="shared" si="3"/>
        <v>1.05</v>
      </c>
      <c r="D11" s="35" t="s">
        <v>14</v>
      </c>
      <c r="E11" s="41">
        <f>$G$3</f>
        <v>8.3000000000000001E-3</v>
      </c>
      <c r="F11" s="35" t="s">
        <v>6</v>
      </c>
      <c r="G11" s="57">
        <f t="shared" si="2"/>
        <v>8.7150000000000005E-3</v>
      </c>
      <c r="H11" s="35"/>
      <c r="I11" s="57">
        <f t="shared" si="4"/>
        <v>9.3450000000000009E-3</v>
      </c>
      <c r="J11" s="35" t="s">
        <v>8</v>
      </c>
      <c r="K11" s="36">
        <f t="shared" si="1"/>
        <v>0</v>
      </c>
      <c r="L11" s="36"/>
      <c r="M11" s="35"/>
      <c r="N11" s="37"/>
      <c r="O11" s="20"/>
      <c r="Q11" s="35"/>
      <c r="R11" s="35"/>
      <c r="S11" s="35"/>
      <c r="T11" s="35"/>
      <c r="U11" s="42"/>
      <c r="V11" s="35"/>
      <c r="W11" s="35"/>
      <c r="X11" s="35"/>
      <c r="Y11" s="35"/>
      <c r="Z11" s="35"/>
      <c r="AA11" s="35"/>
      <c r="AB11" s="35"/>
    </row>
    <row r="12" spans="1:28" x14ac:dyDescent="0.25">
      <c r="A12" s="34"/>
      <c r="B12" s="35">
        <v>8</v>
      </c>
      <c r="C12" s="66">
        <f t="shared" si="3"/>
        <v>1.05</v>
      </c>
      <c r="D12" s="35" t="s">
        <v>14</v>
      </c>
      <c r="E12" s="41">
        <f t="shared" si="0"/>
        <v>8.3000000000000001E-3</v>
      </c>
      <c r="F12" s="35" t="s">
        <v>6</v>
      </c>
      <c r="G12" s="57">
        <f t="shared" si="2"/>
        <v>8.7150000000000005E-3</v>
      </c>
      <c r="H12" s="35"/>
      <c r="I12" s="57">
        <f t="shared" si="4"/>
        <v>1.806E-2</v>
      </c>
      <c r="J12" s="35" t="s">
        <v>8</v>
      </c>
      <c r="K12" s="36">
        <f t="shared" si="1"/>
        <v>0.01</v>
      </c>
      <c r="L12" s="36"/>
      <c r="M12" s="35"/>
      <c r="N12" s="37"/>
      <c r="O12" s="20"/>
      <c r="Q12" s="35"/>
      <c r="R12" s="35"/>
      <c r="S12" s="35"/>
      <c r="T12" s="35"/>
      <c r="U12" s="42"/>
      <c r="V12" s="35"/>
      <c r="W12" s="35"/>
      <c r="X12" s="35"/>
      <c r="Y12" s="35"/>
      <c r="Z12" s="35"/>
      <c r="AA12" s="35"/>
      <c r="AB12" s="35"/>
    </row>
    <row r="13" spans="1:28" x14ac:dyDescent="0.25">
      <c r="A13" s="34"/>
      <c r="B13" s="35">
        <v>9</v>
      </c>
      <c r="C13" s="66">
        <f t="shared" si="3"/>
        <v>1.06</v>
      </c>
      <c r="D13" s="35" t="s">
        <v>14</v>
      </c>
      <c r="E13" s="41">
        <f t="shared" si="0"/>
        <v>8.3000000000000001E-3</v>
      </c>
      <c r="F13" s="35" t="s">
        <v>6</v>
      </c>
      <c r="G13" s="57">
        <f t="shared" si="2"/>
        <v>8.7980000000000003E-3</v>
      </c>
      <c r="H13" s="35"/>
      <c r="I13" s="57">
        <f t="shared" si="4"/>
        <v>1.6857999999999998E-2</v>
      </c>
      <c r="J13" s="35" t="s">
        <v>8</v>
      </c>
      <c r="K13" s="36">
        <f t="shared" si="1"/>
        <v>0.01</v>
      </c>
      <c r="L13" s="36"/>
      <c r="M13" s="35"/>
      <c r="N13" s="37"/>
      <c r="O13" s="20"/>
      <c r="Q13" s="35"/>
      <c r="R13" s="35"/>
      <c r="S13" s="35"/>
      <c r="T13" s="35"/>
      <c r="U13" s="42"/>
      <c r="V13" s="35"/>
      <c r="W13" s="35"/>
      <c r="X13" s="35"/>
      <c r="Y13" s="35"/>
      <c r="Z13" s="35"/>
      <c r="AA13" s="35"/>
      <c r="AB13" s="35"/>
    </row>
    <row r="14" spans="1:28" x14ac:dyDescent="0.25">
      <c r="A14" s="34"/>
      <c r="B14" s="35">
        <v>10</v>
      </c>
      <c r="C14" s="66">
        <f t="shared" si="3"/>
        <v>1.07</v>
      </c>
      <c r="D14" s="35" t="s">
        <v>14</v>
      </c>
      <c r="E14" s="41">
        <f t="shared" si="0"/>
        <v>8.3000000000000001E-3</v>
      </c>
      <c r="F14" s="35" t="s">
        <v>6</v>
      </c>
      <c r="G14" s="57">
        <f t="shared" si="2"/>
        <v>8.881E-3</v>
      </c>
      <c r="H14" s="35"/>
      <c r="I14" s="57">
        <f t="shared" si="4"/>
        <v>1.5738999999999996E-2</v>
      </c>
      <c r="J14" s="35" t="s">
        <v>8</v>
      </c>
      <c r="K14" s="36">
        <f t="shared" si="1"/>
        <v>0.01</v>
      </c>
      <c r="L14" s="36"/>
      <c r="M14" s="35"/>
      <c r="N14" s="37"/>
      <c r="O14" s="20"/>
      <c r="Q14" s="35"/>
      <c r="R14" s="35"/>
      <c r="S14" s="35"/>
      <c r="T14" s="35"/>
      <c r="U14" s="42"/>
      <c r="V14" s="35"/>
      <c r="W14" s="35"/>
      <c r="X14" s="35"/>
      <c r="Y14" s="35"/>
      <c r="Z14" s="35"/>
      <c r="AA14" s="35"/>
      <c r="AB14" s="35"/>
    </row>
    <row r="15" spans="1:28" x14ac:dyDescent="0.25">
      <c r="A15" s="34"/>
      <c r="B15" s="35">
        <v>11</v>
      </c>
      <c r="C15" s="66">
        <f t="shared" si="3"/>
        <v>1.08</v>
      </c>
      <c r="D15" s="35" t="s">
        <v>14</v>
      </c>
      <c r="E15" s="41">
        <f t="shared" si="0"/>
        <v>8.3000000000000001E-3</v>
      </c>
      <c r="F15" s="35" t="s">
        <v>6</v>
      </c>
      <c r="G15" s="57">
        <f t="shared" si="2"/>
        <v>8.9640000000000015E-3</v>
      </c>
      <c r="H15" s="35"/>
      <c r="I15" s="57">
        <f t="shared" si="4"/>
        <v>1.4702999999999997E-2</v>
      </c>
      <c r="J15" s="35" t="s">
        <v>8</v>
      </c>
      <c r="K15" s="36">
        <f t="shared" si="1"/>
        <v>0.01</v>
      </c>
      <c r="L15" s="36"/>
      <c r="M15" s="35"/>
      <c r="N15" s="37"/>
      <c r="O15" s="20"/>
      <c r="Q15" s="35"/>
      <c r="R15" s="35"/>
      <c r="S15" s="35"/>
      <c r="T15" s="35"/>
      <c r="U15" s="42"/>
      <c r="V15" s="35"/>
      <c r="W15" s="35"/>
      <c r="X15" s="35"/>
      <c r="Y15" s="35"/>
      <c r="Z15" s="35"/>
      <c r="AA15" s="35"/>
      <c r="AB15" s="35"/>
    </row>
    <row r="16" spans="1:28" x14ac:dyDescent="0.25">
      <c r="A16" s="34"/>
      <c r="B16" s="35">
        <v>12</v>
      </c>
      <c r="C16" s="66">
        <f t="shared" si="3"/>
        <v>1.0900000000000001</v>
      </c>
      <c r="D16" s="35" t="s">
        <v>14</v>
      </c>
      <c r="E16" s="41">
        <f t="shared" si="0"/>
        <v>8.3000000000000001E-3</v>
      </c>
      <c r="F16" s="35" t="s">
        <v>6</v>
      </c>
      <c r="G16" s="57">
        <f t="shared" si="2"/>
        <v>9.0470000000000012E-3</v>
      </c>
      <c r="H16" s="35"/>
      <c r="I16" s="57">
        <f t="shared" si="4"/>
        <v>1.3749999999999998E-2</v>
      </c>
      <c r="J16" s="35" t="s">
        <v>8</v>
      </c>
      <c r="K16" s="36">
        <f t="shared" si="1"/>
        <v>0.01</v>
      </c>
      <c r="L16" s="36"/>
      <c r="M16" s="35"/>
      <c r="N16" s="37"/>
      <c r="O16" s="20"/>
      <c r="Q16" s="35"/>
      <c r="R16" s="35"/>
      <c r="S16" s="35"/>
      <c r="T16" s="35"/>
      <c r="U16" s="42"/>
      <c r="V16" s="35"/>
      <c r="W16" s="35"/>
      <c r="X16" s="35"/>
      <c r="Y16" s="35"/>
      <c r="Z16" s="35"/>
      <c r="AA16" s="35"/>
      <c r="AB16" s="35"/>
    </row>
    <row r="17" spans="1:28" x14ac:dyDescent="0.25">
      <c r="A17" s="34"/>
      <c r="B17" s="35">
        <v>13</v>
      </c>
      <c r="C17" s="66">
        <f t="shared" si="3"/>
        <v>1.1000000000000001</v>
      </c>
      <c r="D17" s="35" t="s">
        <v>14</v>
      </c>
      <c r="E17" s="41">
        <f>$G$3</f>
        <v>8.3000000000000001E-3</v>
      </c>
      <c r="F17" s="35" t="s">
        <v>6</v>
      </c>
      <c r="G17" s="57">
        <f t="shared" si="2"/>
        <v>9.130000000000001E-3</v>
      </c>
      <c r="H17" s="35"/>
      <c r="I17" s="57">
        <f t="shared" si="4"/>
        <v>1.2879999999999999E-2</v>
      </c>
      <c r="J17" s="35"/>
      <c r="K17" s="36">
        <f t="shared" si="1"/>
        <v>0.01</v>
      </c>
      <c r="L17" s="36"/>
      <c r="M17" s="35"/>
      <c r="N17" s="37"/>
      <c r="O17" s="21"/>
      <c r="Q17" s="35"/>
      <c r="R17" s="35"/>
      <c r="S17" s="35"/>
      <c r="T17" s="35"/>
      <c r="U17" s="42"/>
      <c r="V17" s="35"/>
      <c r="W17" s="35"/>
      <c r="X17" s="35"/>
      <c r="Y17" s="35"/>
      <c r="Z17" s="35"/>
      <c r="AA17" s="35"/>
      <c r="AB17" s="35"/>
    </row>
    <row r="18" spans="1:28" x14ac:dyDescent="0.25">
      <c r="A18" s="34"/>
      <c r="B18" s="35">
        <v>14</v>
      </c>
      <c r="C18" s="66">
        <f t="shared" si="3"/>
        <v>1.1100000000000001</v>
      </c>
      <c r="D18" s="35" t="s">
        <v>14</v>
      </c>
      <c r="E18" s="41">
        <f>$G$3</f>
        <v>8.3000000000000001E-3</v>
      </c>
      <c r="F18" s="35" t="s">
        <v>6</v>
      </c>
      <c r="G18" s="57">
        <f t="shared" si="2"/>
        <v>9.2130000000000007E-3</v>
      </c>
      <c r="H18" s="35"/>
      <c r="I18" s="57">
        <f t="shared" si="4"/>
        <v>1.2093E-2</v>
      </c>
      <c r="J18" s="35"/>
      <c r="K18" s="36">
        <f t="shared" si="1"/>
        <v>0.01</v>
      </c>
      <c r="L18" s="36"/>
      <c r="M18" s="35"/>
      <c r="N18" s="37"/>
      <c r="O18" s="21"/>
      <c r="Q18" s="35"/>
      <c r="R18" s="35"/>
      <c r="S18" s="35"/>
      <c r="T18" s="35"/>
      <c r="U18" s="42"/>
      <c r="V18" s="35"/>
      <c r="W18" s="35"/>
      <c r="X18" s="35"/>
      <c r="Y18" s="35"/>
      <c r="Z18" s="35"/>
      <c r="AA18" s="35"/>
      <c r="AB18" s="35"/>
    </row>
    <row r="19" spans="1:28" x14ac:dyDescent="0.25">
      <c r="A19" s="34"/>
      <c r="B19" s="35">
        <v>15</v>
      </c>
      <c r="C19" s="66">
        <f t="shared" si="3"/>
        <v>1.1200000000000001</v>
      </c>
      <c r="D19" s="35" t="s">
        <v>14</v>
      </c>
      <c r="E19" s="41">
        <f t="shared" si="0"/>
        <v>8.3000000000000001E-3</v>
      </c>
      <c r="F19" s="35" t="s">
        <v>6</v>
      </c>
      <c r="G19" s="57">
        <f t="shared" si="2"/>
        <v>9.2960000000000004E-3</v>
      </c>
      <c r="H19" s="35"/>
      <c r="I19" s="57">
        <f t="shared" si="4"/>
        <v>1.1389E-2</v>
      </c>
      <c r="J19" s="35"/>
      <c r="K19" s="36">
        <f t="shared" si="1"/>
        <v>0.01</v>
      </c>
      <c r="L19" s="36"/>
      <c r="M19" s="35"/>
      <c r="N19" s="37"/>
      <c r="O19" s="20"/>
      <c r="Q19" s="35"/>
      <c r="R19" s="35"/>
      <c r="S19" s="35"/>
      <c r="T19" s="35"/>
      <c r="U19" s="42"/>
      <c r="V19" s="35"/>
      <c r="W19" s="35"/>
      <c r="X19" s="35"/>
      <c r="Y19" s="35"/>
      <c r="Z19" s="35"/>
      <c r="AA19" s="35"/>
      <c r="AB19" s="35"/>
    </row>
    <row r="20" spans="1:28" x14ac:dyDescent="0.25">
      <c r="A20" s="34"/>
      <c r="B20" s="35">
        <v>16</v>
      </c>
      <c r="C20" s="66">
        <f t="shared" si="3"/>
        <v>1.1300000000000001</v>
      </c>
      <c r="D20" s="35" t="s">
        <v>14</v>
      </c>
      <c r="E20" s="41">
        <f t="shared" si="0"/>
        <v>8.3000000000000001E-3</v>
      </c>
      <c r="F20" s="35" t="s">
        <v>6</v>
      </c>
      <c r="G20" s="57">
        <f t="shared" si="2"/>
        <v>9.3790000000000019E-3</v>
      </c>
      <c r="H20" s="35"/>
      <c r="I20" s="57">
        <f t="shared" si="4"/>
        <v>1.0768000000000002E-2</v>
      </c>
      <c r="J20" s="35"/>
      <c r="K20" s="36">
        <f t="shared" si="1"/>
        <v>0.01</v>
      </c>
      <c r="L20" s="36"/>
      <c r="M20" s="35"/>
      <c r="N20" s="37"/>
      <c r="O20" s="20"/>
      <c r="Q20" s="35"/>
      <c r="R20" s="35"/>
      <c r="S20" s="35"/>
      <c r="T20" s="35"/>
      <c r="U20" s="42"/>
      <c r="V20" s="35"/>
      <c r="W20" s="35"/>
      <c r="X20" s="35"/>
      <c r="Y20" s="35"/>
      <c r="Z20" s="35"/>
      <c r="AA20" s="35"/>
      <c r="AB20" s="35"/>
    </row>
    <row r="21" spans="1:28" x14ac:dyDescent="0.25">
      <c r="A21" s="34"/>
      <c r="B21" s="35">
        <v>17</v>
      </c>
      <c r="C21" s="66">
        <f t="shared" si="3"/>
        <v>1.1400000000000001</v>
      </c>
      <c r="D21" s="35" t="s">
        <v>14</v>
      </c>
      <c r="E21" s="41">
        <f t="shared" si="0"/>
        <v>8.3000000000000001E-3</v>
      </c>
      <c r="F21" s="35" t="s">
        <v>6</v>
      </c>
      <c r="G21" s="57">
        <f t="shared" si="2"/>
        <v>9.4620000000000017E-3</v>
      </c>
      <c r="H21" s="35"/>
      <c r="I21" s="57">
        <f t="shared" si="4"/>
        <v>1.0230000000000003E-2</v>
      </c>
      <c r="J21" s="35"/>
      <c r="K21" s="36">
        <f t="shared" si="1"/>
        <v>0.01</v>
      </c>
      <c r="L21" s="36"/>
      <c r="M21" s="35"/>
      <c r="N21" s="37"/>
      <c r="O21" s="25"/>
      <c r="Q21" s="35"/>
      <c r="R21" s="35"/>
      <c r="S21" s="35"/>
      <c r="T21" s="35"/>
      <c r="U21" s="42"/>
      <c r="V21" s="35"/>
      <c r="W21" s="35"/>
      <c r="X21" s="35"/>
      <c r="Y21" s="35"/>
      <c r="Z21" s="35"/>
      <c r="AA21" s="35"/>
      <c r="AB21" s="35"/>
    </row>
    <row r="22" spans="1:28" x14ac:dyDescent="0.25">
      <c r="A22" s="34"/>
      <c r="B22" s="35">
        <v>18</v>
      </c>
      <c r="C22" s="66">
        <f t="shared" si="3"/>
        <v>1.1500000000000001</v>
      </c>
      <c r="D22" s="35" t="s">
        <v>14</v>
      </c>
      <c r="E22" s="41">
        <f t="shared" si="0"/>
        <v>8.3000000000000001E-3</v>
      </c>
      <c r="F22" s="35" t="s">
        <v>6</v>
      </c>
      <c r="G22" s="57">
        <f t="shared" si="2"/>
        <v>9.5450000000000014E-3</v>
      </c>
      <c r="H22" s="35"/>
      <c r="I22" s="57">
        <f t="shared" si="4"/>
        <v>9.7750000000000042E-3</v>
      </c>
      <c r="J22" s="35"/>
      <c r="K22" s="36">
        <f t="shared" si="1"/>
        <v>0</v>
      </c>
      <c r="L22" s="36"/>
      <c r="M22" s="35"/>
      <c r="N22" s="37"/>
      <c r="O22" s="26"/>
      <c r="Q22" s="35"/>
      <c r="R22" s="35"/>
      <c r="S22" s="35"/>
      <c r="T22" s="35"/>
      <c r="U22" s="42"/>
      <c r="V22" s="35"/>
      <c r="W22" s="35"/>
      <c r="X22" s="35"/>
      <c r="Y22" s="35"/>
      <c r="Z22" s="35"/>
      <c r="AA22" s="35"/>
      <c r="AB22" s="35"/>
    </row>
    <row r="23" spans="1:28" x14ac:dyDescent="0.25">
      <c r="A23" s="34"/>
      <c r="B23" s="35">
        <v>19</v>
      </c>
      <c r="C23" s="66">
        <f t="shared" si="3"/>
        <v>1.1500000000000001</v>
      </c>
      <c r="D23" s="35" t="s">
        <v>14</v>
      </c>
      <c r="E23" s="41">
        <f t="shared" si="0"/>
        <v>8.3000000000000001E-3</v>
      </c>
      <c r="F23" s="35" t="s">
        <v>6</v>
      </c>
      <c r="G23" s="57">
        <f t="shared" si="2"/>
        <v>9.5450000000000014E-3</v>
      </c>
      <c r="H23" s="35"/>
      <c r="I23" s="57">
        <f t="shared" si="4"/>
        <v>1.9320000000000004E-2</v>
      </c>
      <c r="J23" s="35"/>
      <c r="K23" s="36">
        <f t="shared" si="1"/>
        <v>0.01</v>
      </c>
      <c r="L23" s="36"/>
      <c r="M23" s="35"/>
      <c r="N23" s="37"/>
      <c r="O23" s="26"/>
      <c r="Q23" s="35"/>
      <c r="R23" s="51"/>
      <c r="S23" s="35"/>
      <c r="T23" s="35"/>
      <c r="U23" s="52"/>
      <c r="V23" s="35"/>
      <c r="W23" s="51"/>
      <c r="X23" s="35"/>
      <c r="Y23" s="51"/>
      <c r="Z23" s="35"/>
      <c r="AA23" s="35"/>
      <c r="AB23" s="35"/>
    </row>
    <row r="24" spans="1:28" x14ac:dyDescent="0.25">
      <c r="A24" s="34"/>
      <c r="B24" s="35">
        <v>20</v>
      </c>
      <c r="C24" s="66">
        <f t="shared" si="3"/>
        <v>1.1600000000000001</v>
      </c>
      <c r="D24" s="35" t="s">
        <v>14</v>
      </c>
      <c r="E24" s="41">
        <f>$G$3</f>
        <v>8.3000000000000001E-3</v>
      </c>
      <c r="F24" s="35" t="s">
        <v>6</v>
      </c>
      <c r="G24" s="57">
        <f t="shared" si="2"/>
        <v>9.6280000000000011E-3</v>
      </c>
      <c r="H24" s="35"/>
      <c r="I24" s="57">
        <f t="shared" si="4"/>
        <v>1.8948000000000007E-2</v>
      </c>
      <c r="J24" s="35"/>
      <c r="K24" s="36">
        <f t="shared" si="1"/>
        <v>0.01</v>
      </c>
      <c r="L24" s="36"/>
      <c r="M24" s="35"/>
      <c r="N24" s="37"/>
      <c r="O24" s="21"/>
      <c r="Q24" s="35"/>
      <c r="R24" s="51"/>
      <c r="S24" s="35"/>
      <c r="T24" s="35"/>
      <c r="U24" s="52"/>
      <c r="V24" s="35"/>
      <c r="W24" s="52"/>
      <c r="X24" s="35"/>
      <c r="Y24" s="52"/>
      <c r="Z24" s="35"/>
      <c r="AA24" s="35"/>
      <c r="AB24" s="35"/>
    </row>
    <row r="25" spans="1:28" x14ac:dyDescent="0.25">
      <c r="A25" s="17"/>
      <c r="B25">
        <v>21</v>
      </c>
      <c r="C25" s="67">
        <f t="shared" si="3"/>
        <v>1.1700000000000002</v>
      </c>
      <c r="D25" t="s">
        <v>14</v>
      </c>
      <c r="E25" s="41">
        <f>$G$3</f>
        <v>8.3000000000000001E-3</v>
      </c>
      <c r="F25" t="s">
        <v>6</v>
      </c>
      <c r="G25" s="58">
        <f t="shared" si="2"/>
        <v>9.7110000000000009E-3</v>
      </c>
      <c r="I25" s="58">
        <f t="shared" si="4"/>
        <v>1.8659000000000009E-2</v>
      </c>
      <c r="K25" s="12">
        <f t="shared" si="1"/>
        <v>0.01</v>
      </c>
      <c r="L25" s="12"/>
      <c r="N25" s="18"/>
      <c r="O25" s="21"/>
      <c r="Q25" s="35"/>
      <c r="R25" s="53"/>
      <c r="S25" s="53"/>
      <c r="T25" s="53"/>
      <c r="U25" s="54"/>
      <c r="V25" s="53"/>
      <c r="W25" s="53"/>
      <c r="X25" s="53"/>
      <c r="Y25" s="53"/>
      <c r="Z25" s="53"/>
      <c r="AA25" s="35"/>
      <c r="AB25" s="35"/>
    </row>
    <row r="26" spans="1:28" x14ac:dyDescent="0.25">
      <c r="A26" s="17"/>
      <c r="B26">
        <v>22</v>
      </c>
      <c r="C26" s="67">
        <f t="shared" si="3"/>
        <v>1.1800000000000002</v>
      </c>
      <c r="D26" t="s">
        <v>14</v>
      </c>
      <c r="E26" s="41">
        <f t="shared" si="0"/>
        <v>8.3000000000000001E-3</v>
      </c>
      <c r="F26" t="s">
        <v>6</v>
      </c>
      <c r="G26" s="58">
        <f t="shared" si="2"/>
        <v>9.7940000000000006E-3</v>
      </c>
      <c r="I26" s="58">
        <f t="shared" si="4"/>
        <v>1.8453000000000011E-2</v>
      </c>
      <c r="K26" s="12">
        <f t="shared" si="1"/>
        <v>0.01</v>
      </c>
      <c r="L26" s="12"/>
      <c r="N26" s="18"/>
      <c r="Q26" s="35"/>
      <c r="R26" s="35"/>
      <c r="S26" s="35"/>
      <c r="T26" s="35"/>
      <c r="U26" s="42"/>
      <c r="V26" s="35"/>
      <c r="W26" s="35"/>
      <c r="X26" s="35"/>
      <c r="Y26" s="35"/>
      <c r="Z26" s="35"/>
      <c r="AA26" s="35"/>
      <c r="AB26" s="35"/>
    </row>
    <row r="27" spans="1:28" x14ac:dyDescent="0.25">
      <c r="A27" s="17"/>
      <c r="B27">
        <v>23</v>
      </c>
      <c r="C27" s="67">
        <f t="shared" si="3"/>
        <v>1.1900000000000002</v>
      </c>
      <c r="D27" t="s">
        <v>14</v>
      </c>
      <c r="E27" s="35">
        <f t="shared" si="0"/>
        <v>8.3000000000000001E-3</v>
      </c>
      <c r="F27" t="s">
        <v>6</v>
      </c>
      <c r="G27" s="58">
        <f t="shared" si="2"/>
        <v>9.8770000000000021E-3</v>
      </c>
      <c r="I27" s="58">
        <f t="shared" si="4"/>
        <v>1.8330000000000013E-2</v>
      </c>
      <c r="K27" s="12">
        <f t="shared" si="1"/>
        <v>0.01</v>
      </c>
      <c r="L27" s="12"/>
      <c r="N27" s="18"/>
      <c r="Q27" s="35"/>
      <c r="R27" s="35"/>
      <c r="S27" s="35"/>
      <c r="T27" s="35"/>
      <c r="U27" s="42"/>
      <c r="V27" s="35"/>
      <c r="W27" s="35"/>
      <c r="X27" s="35"/>
      <c r="Y27" s="35"/>
      <c r="Z27" s="35"/>
      <c r="AA27" s="35"/>
      <c r="AB27" s="35"/>
    </row>
    <row r="28" spans="1:28" x14ac:dyDescent="0.25">
      <c r="A28" s="17"/>
      <c r="B28">
        <v>24</v>
      </c>
      <c r="C28" s="67">
        <f t="shared" si="3"/>
        <v>1.2000000000000002</v>
      </c>
      <c r="D28" t="s">
        <v>14</v>
      </c>
      <c r="E28" s="35">
        <f t="shared" si="0"/>
        <v>8.3000000000000001E-3</v>
      </c>
      <c r="F28" t="s">
        <v>6</v>
      </c>
      <c r="G28" s="58">
        <f t="shared" si="2"/>
        <v>9.9600000000000018E-3</v>
      </c>
      <c r="I28" s="58">
        <f t="shared" si="4"/>
        <v>1.8290000000000015E-2</v>
      </c>
      <c r="K28" s="12">
        <f t="shared" si="1"/>
        <v>0.01</v>
      </c>
      <c r="L28" s="12"/>
      <c r="N28" s="18"/>
      <c r="Q28" s="35"/>
      <c r="R28" s="35"/>
      <c r="S28" s="35"/>
      <c r="T28" s="35"/>
      <c r="U28" s="42"/>
      <c r="V28" s="35"/>
      <c r="W28" s="35"/>
      <c r="X28" s="35"/>
      <c r="Y28" s="35"/>
      <c r="Z28" s="35"/>
      <c r="AA28" s="35"/>
      <c r="AB28" s="35"/>
    </row>
    <row r="29" spans="1:28" x14ac:dyDescent="0.25">
      <c r="A29" s="17"/>
      <c r="B29">
        <v>25</v>
      </c>
      <c r="C29" s="67">
        <f t="shared" si="3"/>
        <v>1.2100000000000002</v>
      </c>
      <c r="D29" t="s">
        <v>14</v>
      </c>
      <c r="E29" s="35">
        <f t="shared" si="0"/>
        <v>8.3000000000000001E-3</v>
      </c>
      <c r="F29" t="s">
        <v>6</v>
      </c>
      <c r="G29" s="58">
        <f t="shared" si="2"/>
        <v>1.0043000000000002E-2</v>
      </c>
      <c r="I29" s="58">
        <f t="shared" si="4"/>
        <v>1.8333000000000016E-2</v>
      </c>
      <c r="K29" s="12">
        <f t="shared" si="1"/>
        <v>0.01</v>
      </c>
      <c r="L29" s="12"/>
      <c r="N29" s="18"/>
      <c r="Q29" s="35"/>
      <c r="R29" s="35"/>
      <c r="S29" s="35"/>
      <c r="T29" s="35"/>
      <c r="U29" s="42"/>
      <c r="V29" s="35"/>
      <c r="W29" s="35"/>
      <c r="X29" s="35"/>
      <c r="Y29" s="35"/>
      <c r="Z29" s="35"/>
      <c r="AA29" s="35"/>
      <c r="AB29" s="35"/>
    </row>
    <row r="30" spans="1:28" x14ac:dyDescent="0.25">
      <c r="A30" s="17"/>
      <c r="B30">
        <v>26</v>
      </c>
      <c r="C30" s="67">
        <f t="shared" si="3"/>
        <v>1.2200000000000002</v>
      </c>
      <c r="D30" t="s">
        <v>14</v>
      </c>
      <c r="E30" s="35">
        <f t="shared" si="0"/>
        <v>8.3000000000000001E-3</v>
      </c>
      <c r="F30" t="s">
        <v>6</v>
      </c>
      <c r="G30" s="58">
        <f t="shared" si="2"/>
        <v>1.0126000000000001E-2</v>
      </c>
      <c r="I30" s="58">
        <f t="shared" si="4"/>
        <v>1.8459000000000017E-2</v>
      </c>
      <c r="K30" s="12">
        <f t="shared" si="1"/>
        <v>0.01</v>
      </c>
      <c r="L30" s="12"/>
      <c r="N30" s="18"/>
      <c r="Q30" s="35"/>
      <c r="R30" s="35"/>
      <c r="S30" s="35"/>
      <c r="T30" s="35"/>
      <c r="U30" s="42"/>
      <c r="V30" s="35"/>
      <c r="W30" s="35"/>
      <c r="X30" s="35"/>
      <c r="Y30" s="35"/>
      <c r="Z30" s="35"/>
      <c r="AA30" s="35"/>
      <c r="AB30" s="35"/>
    </row>
    <row r="31" spans="1:28" x14ac:dyDescent="0.25">
      <c r="A31" s="17"/>
      <c r="B31">
        <v>27</v>
      </c>
      <c r="C31" s="67">
        <f t="shared" si="3"/>
        <v>1.2300000000000002</v>
      </c>
      <c r="D31" t="s">
        <v>14</v>
      </c>
      <c r="E31" s="35">
        <f>$G$3</f>
        <v>8.3000000000000001E-3</v>
      </c>
      <c r="F31" t="s">
        <v>6</v>
      </c>
      <c r="G31" s="58">
        <f t="shared" si="2"/>
        <v>1.0209000000000001E-2</v>
      </c>
      <c r="I31" s="58">
        <f t="shared" si="4"/>
        <v>1.8668000000000018E-2</v>
      </c>
      <c r="K31" s="12">
        <f t="shared" si="1"/>
        <v>0.01</v>
      </c>
      <c r="L31" s="12"/>
      <c r="N31" s="18"/>
      <c r="Q31" s="35"/>
      <c r="R31" s="51"/>
      <c r="S31" s="35"/>
      <c r="T31" s="35"/>
      <c r="U31" s="42"/>
      <c r="V31" s="35"/>
      <c r="W31" s="35"/>
      <c r="X31" s="35"/>
      <c r="Y31" s="35"/>
      <c r="Z31" s="35"/>
      <c r="AA31" s="35"/>
      <c r="AB31" s="35"/>
    </row>
    <row r="32" spans="1:28" x14ac:dyDescent="0.25">
      <c r="A32" s="17"/>
      <c r="B32">
        <v>28</v>
      </c>
      <c r="C32" s="67">
        <f t="shared" si="3"/>
        <v>1.2400000000000002</v>
      </c>
      <c r="D32" t="s">
        <v>14</v>
      </c>
      <c r="E32" s="35">
        <f>$G$3</f>
        <v>8.3000000000000001E-3</v>
      </c>
      <c r="F32" t="s">
        <v>6</v>
      </c>
      <c r="G32" s="58">
        <f t="shared" si="2"/>
        <v>1.0292000000000003E-2</v>
      </c>
      <c r="I32" s="58">
        <f t="shared" si="4"/>
        <v>1.8960000000000019E-2</v>
      </c>
      <c r="K32" s="12">
        <f t="shared" si="1"/>
        <v>0.01</v>
      </c>
      <c r="L32" s="12"/>
      <c r="N32" s="18"/>
      <c r="Q32" s="35"/>
      <c r="R32" s="51"/>
      <c r="S32" s="35"/>
      <c r="T32" s="35"/>
      <c r="U32" s="42"/>
      <c r="V32" s="35"/>
      <c r="W32" s="35"/>
      <c r="X32" s="35"/>
      <c r="Y32" s="35"/>
      <c r="Z32" s="35"/>
      <c r="AA32" s="35"/>
      <c r="AB32" s="35"/>
    </row>
    <row r="33" spans="1:28" x14ac:dyDescent="0.25">
      <c r="A33" s="17"/>
      <c r="B33">
        <v>29</v>
      </c>
      <c r="C33" s="67">
        <f t="shared" si="3"/>
        <v>1.2500000000000002</v>
      </c>
      <c r="D33" t="s">
        <v>14</v>
      </c>
      <c r="E33">
        <f t="shared" si="0"/>
        <v>8.3000000000000001E-3</v>
      </c>
      <c r="F33" t="s">
        <v>6</v>
      </c>
      <c r="G33" s="58">
        <f t="shared" si="2"/>
        <v>1.0375000000000002E-2</v>
      </c>
      <c r="I33" s="58">
        <f t="shared" si="4"/>
        <v>1.9335000000000019E-2</v>
      </c>
      <c r="K33" s="12">
        <f t="shared" si="1"/>
        <v>0.01</v>
      </c>
      <c r="L33" s="12"/>
      <c r="N33" s="18"/>
      <c r="Q33" s="35"/>
      <c r="R33" s="35"/>
      <c r="S33" s="35"/>
      <c r="T33" s="35"/>
      <c r="U33" s="42"/>
      <c r="V33" s="35"/>
      <c r="W33" s="35"/>
      <c r="X33" s="35"/>
      <c r="Y33" s="35"/>
      <c r="Z33" s="35"/>
      <c r="AA33" s="35"/>
      <c r="AB33" s="35"/>
    </row>
    <row r="34" spans="1:28" x14ac:dyDescent="0.25">
      <c r="A34" s="17"/>
      <c r="B34" s="1">
        <v>30</v>
      </c>
      <c r="C34" s="68">
        <f t="shared" si="3"/>
        <v>1.2600000000000002</v>
      </c>
      <c r="D34" s="1" t="s">
        <v>14</v>
      </c>
      <c r="E34" s="1">
        <f t="shared" si="0"/>
        <v>8.3000000000000001E-3</v>
      </c>
      <c r="F34" s="1" t="s">
        <v>6</v>
      </c>
      <c r="G34" s="59">
        <f t="shared" si="2"/>
        <v>1.0458000000000002E-2</v>
      </c>
      <c r="H34" s="1"/>
      <c r="I34" s="59">
        <f t="shared" si="4"/>
        <v>1.9793000000000019E-2</v>
      </c>
      <c r="J34" s="1"/>
      <c r="K34" s="13">
        <f t="shared" si="1"/>
        <v>0.01</v>
      </c>
      <c r="L34" s="13"/>
      <c r="M34" s="1"/>
      <c r="N34" s="19"/>
      <c r="O34" t="s">
        <v>15</v>
      </c>
      <c r="Q34" s="35">
        <f>+C3*0.25</f>
        <v>0.25</v>
      </c>
      <c r="R34" s="35"/>
      <c r="S34" s="35"/>
      <c r="T34" s="35"/>
      <c r="U34" s="42"/>
      <c r="V34" s="35"/>
      <c r="W34" s="35"/>
      <c r="X34" s="35"/>
      <c r="Y34" s="35"/>
      <c r="Z34" s="35"/>
      <c r="AA34" s="35"/>
      <c r="AB34" s="35"/>
    </row>
    <row r="35" spans="1:28" x14ac:dyDescent="0.25">
      <c r="A35" s="17"/>
      <c r="B35" s="14">
        <v>31</v>
      </c>
      <c r="C35" s="69">
        <f t="shared" si="3"/>
        <v>1.2700000000000002</v>
      </c>
      <c r="D35" s="14" t="s">
        <v>14</v>
      </c>
      <c r="E35" s="14">
        <f t="shared" si="0"/>
        <v>8.3000000000000001E-3</v>
      </c>
      <c r="F35" s="14" t="s">
        <v>6</v>
      </c>
      <c r="G35" s="60">
        <f t="shared" si="2"/>
        <v>1.0541000000000002E-2</v>
      </c>
      <c r="H35" s="14"/>
      <c r="I35" s="60">
        <f t="shared" si="4"/>
        <v>2.0334000000000019E-2</v>
      </c>
      <c r="J35" s="14"/>
      <c r="K35" s="15">
        <f t="shared" si="1"/>
        <v>0.02</v>
      </c>
      <c r="L35" s="15"/>
      <c r="M35" s="14"/>
      <c r="N35" s="16"/>
      <c r="Q35" s="35"/>
      <c r="R35" s="35"/>
      <c r="S35" s="35"/>
      <c r="T35" s="35"/>
      <c r="U35" s="42"/>
      <c r="V35" s="35"/>
      <c r="W35" s="35"/>
      <c r="X35" s="35"/>
      <c r="Y35" s="35"/>
      <c r="Z35" s="35"/>
      <c r="AA35" s="35"/>
      <c r="AB35" s="35"/>
    </row>
    <row r="36" spans="1:28" x14ac:dyDescent="0.25">
      <c r="A36" s="17"/>
      <c r="B36">
        <v>32</v>
      </c>
      <c r="C36" s="67">
        <f t="shared" si="3"/>
        <v>1.2900000000000003</v>
      </c>
      <c r="D36" t="s">
        <v>14</v>
      </c>
      <c r="E36">
        <f t="shared" si="0"/>
        <v>8.3000000000000001E-3</v>
      </c>
      <c r="F36" t="s">
        <v>6</v>
      </c>
      <c r="G36" s="58">
        <f t="shared" si="2"/>
        <v>1.0707000000000003E-2</v>
      </c>
      <c r="I36" s="58">
        <f t="shared" si="4"/>
        <v>1.1041000000000021E-2</v>
      </c>
      <c r="K36" s="12">
        <f t="shared" si="1"/>
        <v>0.01</v>
      </c>
      <c r="L36" s="12"/>
      <c r="N36" s="18"/>
      <c r="Q36" s="35"/>
      <c r="R36" s="35"/>
      <c r="S36" s="35"/>
      <c r="T36" s="35"/>
      <c r="U36" s="42"/>
      <c r="V36" s="35"/>
      <c r="W36" s="35"/>
      <c r="X36" s="35"/>
      <c r="Y36" s="35"/>
      <c r="Z36" s="35"/>
      <c r="AA36" s="35"/>
      <c r="AB36" s="35"/>
    </row>
    <row r="37" spans="1:28" x14ac:dyDescent="0.25">
      <c r="A37" s="17"/>
      <c r="B37">
        <v>33</v>
      </c>
      <c r="C37" s="67">
        <f t="shared" si="3"/>
        <v>1.3000000000000003</v>
      </c>
      <c r="D37" t="s">
        <v>14</v>
      </c>
      <c r="E37">
        <f t="shared" si="0"/>
        <v>8.3000000000000001E-3</v>
      </c>
      <c r="F37" t="s">
        <v>6</v>
      </c>
      <c r="G37" s="58">
        <f t="shared" si="2"/>
        <v>1.0790000000000003E-2</v>
      </c>
      <c r="I37" s="58">
        <f t="shared" si="4"/>
        <v>1.1831000000000024E-2</v>
      </c>
      <c r="K37" s="12">
        <f t="shared" si="1"/>
        <v>0.01</v>
      </c>
      <c r="L37" s="12"/>
      <c r="N37" s="18"/>
      <c r="Q37" s="35"/>
      <c r="R37" s="35"/>
      <c r="S37" s="35"/>
      <c r="T37" s="35"/>
      <c r="U37" s="42"/>
      <c r="V37" s="35"/>
      <c r="W37" s="35"/>
      <c r="X37" s="35"/>
      <c r="Y37" s="35"/>
      <c r="Z37" s="35"/>
      <c r="AA37" s="35"/>
      <c r="AB37" s="35"/>
    </row>
    <row r="38" spans="1:28" x14ac:dyDescent="0.25">
      <c r="A38" s="17"/>
      <c r="B38">
        <v>34</v>
      </c>
      <c r="C38" s="67">
        <f t="shared" si="3"/>
        <v>1.3100000000000003</v>
      </c>
      <c r="D38" t="s">
        <v>14</v>
      </c>
      <c r="E38">
        <f>$G$3</f>
        <v>8.3000000000000001E-3</v>
      </c>
      <c r="F38" t="s">
        <v>6</v>
      </c>
      <c r="G38" s="58">
        <f t="shared" si="2"/>
        <v>1.0873000000000002E-2</v>
      </c>
      <c r="I38" s="58">
        <f t="shared" si="4"/>
        <v>1.2704000000000026E-2</v>
      </c>
      <c r="K38" s="12">
        <f t="shared" si="1"/>
        <v>0.01</v>
      </c>
      <c r="L38" s="12"/>
      <c r="N38" s="18"/>
      <c r="U38" s="30"/>
    </row>
    <row r="39" spans="1:28" x14ac:dyDescent="0.25">
      <c r="A39" s="17"/>
      <c r="B39">
        <v>35</v>
      </c>
      <c r="C39" s="67">
        <f t="shared" si="3"/>
        <v>1.3200000000000003</v>
      </c>
      <c r="D39" t="s">
        <v>14</v>
      </c>
      <c r="E39">
        <f>$G$3</f>
        <v>8.3000000000000001E-3</v>
      </c>
      <c r="F39" t="s">
        <v>6</v>
      </c>
      <c r="G39" s="58">
        <f t="shared" si="2"/>
        <v>1.0956000000000002E-2</v>
      </c>
      <c r="I39" s="58">
        <f t="shared" si="4"/>
        <v>1.3660000000000028E-2</v>
      </c>
      <c r="K39" s="12">
        <f t="shared" si="1"/>
        <v>0.01</v>
      </c>
      <c r="L39" s="12"/>
      <c r="N39" s="18"/>
      <c r="U39" s="30"/>
    </row>
    <row r="40" spans="1:28" x14ac:dyDescent="0.25">
      <c r="A40" s="17"/>
      <c r="B40">
        <v>36</v>
      </c>
      <c r="C40" s="67">
        <f t="shared" si="3"/>
        <v>1.3300000000000003</v>
      </c>
      <c r="D40" t="s">
        <v>14</v>
      </c>
      <c r="E40">
        <f t="shared" si="0"/>
        <v>8.3000000000000001E-3</v>
      </c>
      <c r="F40" t="s">
        <v>6</v>
      </c>
      <c r="G40" s="58">
        <f t="shared" si="2"/>
        <v>1.1039000000000002E-2</v>
      </c>
      <c r="I40" s="58">
        <f t="shared" si="4"/>
        <v>1.469900000000003E-2</v>
      </c>
      <c r="K40" s="12">
        <f t="shared" si="1"/>
        <v>0.01</v>
      </c>
      <c r="L40" s="12"/>
      <c r="N40" s="18"/>
      <c r="U40" s="30"/>
    </row>
    <row r="41" spans="1:28" x14ac:dyDescent="0.25">
      <c r="A41" s="17"/>
      <c r="B41">
        <v>37</v>
      </c>
      <c r="C41" s="67">
        <f t="shared" si="3"/>
        <v>1.3400000000000003</v>
      </c>
      <c r="D41" t="s">
        <v>14</v>
      </c>
      <c r="E41">
        <f t="shared" si="0"/>
        <v>8.3000000000000001E-3</v>
      </c>
      <c r="F41" t="s">
        <v>6</v>
      </c>
      <c r="G41" s="58">
        <f t="shared" si="2"/>
        <v>1.1122000000000003E-2</v>
      </c>
      <c r="I41" s="58">
        <f t="shared" si="4"/>
        <v>1.5821000000000033E-2</v>
      </c>
      <c r="K41" s="12">
        <f t="shared" si="1"/>
        <v>0.01</v>
      </c>
      <c r="L41" s="12"/>
      <c r="N41" s="18"/>
      <c r="U41" s="30"/>
    </row>
    <row r="42" spans="1:28" x14ac:dyDescent="0.25">
      <c r="A42" s="17"/>
      <c r="B42">
        <v>38</v>
      </c>
      <c r="C42" s="67">
        <f t="shared" si="3"/>
        <v>1.3500000000000003</v>
      </c>
      <c r="D42" t="s">
        <v>14</v>
      </c>
      <c r="E42">
        <f t="shared" si="0"/>
        <v>8.3000000000000001E-3</v>
      </c>
      <c r="F42" t="s">
        <v>6</v>
      </c>
      <c r="G42" s="58">
        <f t="shared" si="2"/>
        <v>1.1205000000000003E-2</v>
      </c>
      <c r="I42" s="58">
        <f t="shared" si="4"/>
        <v>1.7026000000000034E-2</v>
      </c>
      <c r="K42" s="12">
        <f t="shared" si="1"/>
        <v>0.01</v>
      </c>
      <c r="L42" s="12"/>
      <c r="N42" s="18"/>
      <c r="U42" s="30"/>
    </row>
    <row r="43" spans="1:28" x14ac:dyDescent="0.25">
      <c r="A43" s="17"/>
      <c r="B43">
        <v>39</v>
      </c>
      <c r="C43" s="67">
        <f t="shared" si="3"/>
        <v>1.3600000000000003</v>
      </c>
      <c r="D43" t="s">
        <v>14</v>
      </c>
      <c r="E43">
        <f t="shared" si="0"/>
        <v>8.3000000000000001E-3</v>
      </c>
      <c r="F43" t="s">
        <v>6</v>
      </c>
      <c r="G43" s="58">
        <f t="shared" si="2"/>
        <v>1.1288000000000003E-2</v>
      </c>
      <c r="I43" s="58">
        <f t="shared" si="4"/>
        <v>1.8314000000000039E-2</v>
      </c>
      <c r="K43" s="12">
        <f t="shared" si="1"/>
        <v>0.01</v>
      </c>
      <c r="L43" s="12"/>
      <c r="N43" s="18"/>
      <c r="U43" s="30"/>
    </row>
    <row r="44" spans="1:28" x14ac:dyDescent="0.25">
      <c r="A44" s="17"/>
      <c r="B44">
        <v>40</v>
      </c>
      <c r="C44" s="67">
        <f t="shared" si="3"/>
        <v>1.3700000000000003</v>
      </c>
      <c r="D44" t="s">
        <v>14</v>
      </c>
      <c r="E44">
        <f t="shared" si="0"/>
        <v>8.3000000000000001E-3</v>
      </c>
      <c r="F44" t="s">
        <v>6</v>
      </c>
      <c r="G44" s="58">
        <f t="shared" si="2"/>
        <v>1.1371000000000003E-2</v>
      </c>
      <c r="I44" s="58">
        <f t="shared" si="4"/>
        <v>1.9685000000000043E-2</v>
      </c>
      <c r="K44" s="12">
        <f t="shared" si="1"/>
        <v>0.01</v>
      </c>
      <c r="L44" s="12"/>
      <c r="N44" s="18"/>
      <c r="U44" s="30"/>
    </row>
    <row r="45" spans="1:28" x14ac:dyDescent="0.25">
      <c r="A45" s="17"/>
      <c r="B45">
        <v>41</v>
      </c>
      <c r="C45" s="67">
        <f t="shared" si="3"/>
        <v>1.3800000000000003</v>
      </c>
      <c r="D45" t="s">
        <v>14</v>
      </c>
      <c r="E45">
        <f>$G$3</f>
        <v>8.3000000000000001E-3</v>
      </c>
      <c r="F45" t="s">
        <v>6</v>
      </c>
      <c r="G45" s="58">
        <f t="shared" si="2"/>
        <v>1.1454000000000002E-2</v>
      </c>
      <c r="I45" s="58">
        <f t="shared" si="4"/>
        <v>2.1139000000000047E-2</v>
      </c>
      <c r="K45" s="12">
        <f t="shared" si="1"/>
        <v>0.02</v>
      </c>
      <c r="L45" s="12"/>
      <c r="N45" s="18"/>
      <c r="U45" s="30"/>
    </row>
    <row r="46" spans="1:28" x14ac:dyDescent="0.25">
      <c r="A46" s="17"/>
      <c r="B46">
        <v>42</v>
      </c>
      <c r="C46" s="67">
        <f t="shared" si="3"/>
        <v>1.4000000000000004</v>
      </c>
      <c r="D46" t="s">
        <v>14</v>
      </c>
      <c r="E46">
        <f>$G$3</f>
        <v>8.3000000000000001E-3</v>
      </c>
      <c r="F46" t="s">
        <v>6</v>
      </c>
      <c r="G46" s="58">
        <f t="shared" si="2"/>
        <v>1.1620000000000004E-2</v>
      </c>
      <c r="I46" s="58">
        <f t="shared" si="4"/>
        <v>1.275900000000005E-2</v>
      </c>
      <c r="K46" s="12">
        <f t="shared" si="1"/>
        <v>0.01</v>
      </c>
      <c r="L46" s="12"/>
      <c r="N46" s="18"/>
      <c r="U46" s="30"/>
    </row>
    <row r="47" spans="1:28" x14ac:dyDescent="0.25">
      <c r="A47" s="17"/>
      <c r="B47">
        <v>43</v>
      </c>
      <c r="C47" s="67">
        <f t="shared" si="3"/>
        <v>1.4100000000000004</v>
      </c>
      <c r="D47" t="s">
        <v>14</v>
      </c>
      <c r="E47">
        <f t="shared" si="0"/>
        <v>8.3000000000000001E-3</v>
      </c>
      <c r="F47" t="s">
        <v>6</v>
      </c>
      <c r="G47" s="58">
        <f t="shared" si="2"/>
        <v>1.1703000000000003E-2</v>
      </c>
      <c r="I47" s="58">
        <f t="shared" si="4"/>
        <v>1.4462000000000053E-2</v>
      </c>
      <c r="K47" s="12">
        <f t="shared" si="1"/>
        <v>0.01</v>
      </c>
      <c r="L47" s="12"/>
      <c r="N47" s="18"/>
      <c r="U47" s="30"/>
    </row>
    <row r="48" spans="1:28" x14ac:dyDescent="0.25">
      <c r="A48" s="17"/>
      <c r="B48">
        <v>44</v>
      </c>
      <c r="C48" s="67">
        <f t="shared" si="3"/>
        <v>1.4200000000000004</v>
      </c>
      <c r="D48" t="s">
        <v>14</v>
      </c>
      <c r="E48">
        <f t="shared" si="0"/>
        <v>8.3000000000000001E-3</v>
      </c>
      <c r="F48" t="s">
        <v>6</v>
      </c>
      <c r="G48" s="58">
        <f t="shared" si="2"/>
        <v>1.1786000000000003E-2</v>
      </c>
      <c r="I48" s="58">
        <f t="shared" si="4"/>
        <v>1.6248000000000054E-2</v>
      </c>
      <c r="K48" s="12">
        <f t="shared" si="1"/>
        <v>0.01</v>
      </c>
      <c r="L48" s="12"/>
      <c r="N48" s="18"/>
      <c r="U48" s="30"/>
    </row>
    <row r="49" spans="1:21" x14ac:dyDescent="0.25">
      <c r="A49" s="17"/>
      <c r="B49">
        <v>45</v>
      </c>
      <c r="C49" s="67">
        <f t="shared" si="3"/>
        <v>1.4300000000000004</v>
      </c>
      <c r="D49" t="s">
        <v>14</v>
      </c>
      <c r="E49">
        <f t="shared" si="0"/>
        <v>8.3000000000000001E-3</v>
      </c>
      <c r="F49" t="s">
        <v>6</v>
      </c>
      <c r="G49" s="58">
        <f t="shared" si="2"/>
        <v>1.1869000000000003E-2</v>
      </c>
      <c r="I49" s="58">
        <f t="shared" si="4"/>
        <v>1.8117000000000057E-2</v>
      </c>
      <c r="K49" s="12">
        <f t="shared" si="1"/>
        <v>0.01</v>
      </c>
      <c r="L49" s="12"/>
      <c r="N49" s="18"/>
      <c r="U49" s="30"/>
    </row>
    <row r="50" spans="1:21" x14ac:dyDescent="0.25">
      <c r="A50" s="17"/>
      <c r="B50">
        <v>46</v>
      </c>
      <c r="C50" s="67">
        <f t="shared" si="3"/>
        <v>1.4400000000000004</v>
      </c>
      <c r="D50" t="s">
        <v>14</v>
      </c>
      <c r="E50">
        <f t="shared" si="0"/>
        <v>8.3000000000000001E-3</v>
      </c>
      <c r="F50" t="s">
        <v>6</v>
      </c>
      <c r="G50" s="58">
        <f t="shared" si="2"/>
        <v>1.1952000000000003E-2</v>
      </c>
      <c r="I50" s="58">
        <f t="shared" si="4"/>
        <v>2.0069000000000059E-2</v>
      </c>
      <c r="K50" s="12">
        <f t="shared" si="1"/>
        <v>0.02</v>
      </c>
      <c r="L50" s="12"/>
      <c r="N50" s="18"/>
      <c r="U50" s="30"/>
    </row>
    <row r="51" spans="1:21" x14ac:dyDescent="0.25">
      <c r="A51" s="17"/>
      <c r="B51">
        <v>47</v>
      </c>
      <c r="C51" s="67">
        <f t="shared" si="3"/>
        <v>1.4600000000000004</v>
      </c>
      <c r="D51" t="s">
        <v>14</v>
      </c>
      <c r="E51">
        <f t="shared" si="0"/>
        <v>8.3000000000000001E-3</v>
      </c>
      <c r="F51" t="s">
        <v>6</v>
      </c>
      <c r="G51" s="58">
        <f t="shared" si="2"/>
        <v>1.2118000000000004E-2</v>
      </c>
      <c r="I51" s="58">
        <f t="shared" si="4"/>
        <v>1.2187000000000062E-2</v>
      </c>
      <c r="K51" s="12">
        <f t="shared" si="1"/>
        <v>0.01</v>
      </c>
      <c r="L51" s="12"/>
      <c r="N51" s="18"/>
      <c r="U51" s="30"/>
    </row>
    <row r="52" spans="1:21" x14ac:dyDescent="0.25">
      <c r="A52" s="17"/>
      <c r="B52">
        <v>48</v>
      </c>
      <c r="C52" s="67">
        <f t="shared" si="3"/>
        <v>1.4700000000000004</v>
      </c>
      <c r="D52" t="s">
        <v>14</v>
      </c>
      <c r="E52">
        <f>$G$3</f>
        <v>8.3000000000000001E-3</v>
      </c>
      <c r="F52" t="s">
        <v>6</v>
      </c>
      <c r="G52" s="58">
        <f t="shared" si="2"/>
        <v>1.2201000000000004E-2</v>
      </c>
      <c r="I52" s="58">
        <f t="shared" si="4"/>
        <v>1.4388000000000066E-2</v>
      </c>
      <c r="K52" s="12">
        <f t="shared" si="1"/>
        <v>0.01</v>
      </c>
      <c r="L52" s="12"/>
      <c r="N52" s="18"/>
      <c r="U52" s="30"/>
    </row>
    <row r="53" spans="1:21" x14ac:dyDescent="0.25">
      <c r="A53" s="17"/>
      <c r="B53">
        <v>49</v>
      </c>
      <c r="C53" s="67">
        <f t="shared" si="3"/>
        <v>1.4800000000000004</v>
      </c>
      <c r="D53" t="s">
        <v>14</v>
      </c>
      <c r="E53">
        <f>$G$3</f>
        <v>8.3000000000000001E-3</v>
      </c>
      <c r="F53" t="s">
        <v>6</v>
      </c>
      <c r="G53" s="58">
        <f t="shared" si="2"/>
        <v>1.2284000000000003E-2</v>
      </c>
      <c r="I53" s="58">
        <f t="shared" si="4"/>
        <v>1.6672000000000069E-2</v>
      </c>
      <c r="K53" s="12">
        <f t="shared" si="1"/>
        <v>0.01</v>
      </c>
      <c r="L53" s="12"/>
      <c r="N53" s="18"/>
      <c r="U53" s="30"/>
    </row>
    <row r="54" spans="1:21" x14ac:dyDescent="0.25">
      <c r="A54" s="17"/>
      <c r="B54">
        <v>50</v>
      </c>
      <c r="C54" s="67">
        <f t="shared" si="3"/>
        <v>1.4900000000000004</v>
      </c>
      <c r="D54" t="s">
        <v>14</v>
      </c>
      <c r="E54">
        <f t="shared" si="0"/>
        <v>8.3000000000000001E-3</v>
      </c>
      <c r="F54" t="s">
        <v>6</v>
      </c>
      <c r="G54" s="58">
        <f t="shared" si="2"/>
        <v>1.2367000000000003E-2</v>
      </c>
      <c r="I54" s="58">
        <f t="shared" si="4"/>
        <v>1.903900000000007E-2</v>
      </c>
      <c r="K54" s="12">
        <f t="shared" si="1"/>
        <v>0.01</v>
      </c>
      <c r="L54" s="12"/>
      <c r="N54" s="18"/>
      <c r="U54" s="30"/>
    </row>
    <row r="55" spans="1:21" x14ac:dyDescent="0.25">
      <c r="A55" s="17"/>
      <c r="B55">
        <v>51</v>
      </c>
      <c r="C55" s="67">
        <f t="shared" si="3"/>
        <v>1.5000000000000004</v>
      </c>
      <c r="D55" t="s">
        <v>14</v>
      </c>
      <c r="E55">
        <f t="shared" si="0"/>
        <v>8.3000000000000001E-3</v>
      </c>
      <c r="F55" t="s">
        <v>6</v>
      </c>
      <c r="G55" s="58">
        <f t="shared" si="2"/>
        <v>1.2450000000000004E-2</v>
      </c>
      <c r="I55" s="58">
        <f t="shared" si="4"/>
        <v>2.1489000000000074E-2</v>
      </c>
      <c r="K55" s="12">
        <f t="shared" si="1"/>
        <v>0.02</v>
      </c>
      <c r="L55" s="12"/>
      <c r="N55" s="18"/>
      <c r="U55" s="30"/>
    </row>
    <row r="56" spans="1:21" x14ac:dyDescent="0.25">
      <c r="A56" s="17"/>
      <c r="B56">
        <v>52</v>
      </c>
      <c r="C56" s="67">
        <f t="shared" si="3"/>
        <v>1.5200000000000005</v>
      </c>
      <c r="D56" t="s">
        <v>14</v>
      </c>
      <c r="E56">
        <f t="shared" si="0"/>
        <v>8.3000000000000001E-3</v>
      </c>
      <c r="F56" t="s">
        <v>6</v>
      </c>
      <c r="G56" s="58">
        <f t="shared" si="2"/>
        <v>1.2616000000000004E-2</v>
      </c>
      <c r="I56" s="58">
        <f t="shared" si="4"/>
        <v>1.4105000000000078E-2</v>
      </c>
      <c r="K56" s="12">
        <f t="shared" si="1"/>
        <v>0.01</v>
      </c>
      <c r="L56" s="12"/>
      <c r="N56" s="18"/>
      <c r="U56" s="30"/>
    </row>
    <row r="57" spans="1:21" x14ac:dyDescent="0.25">
      <c r="A57" s="17"/>
      <c r="B57">
        <v>53</v>
      </c>
      <c r="C57" s="67">
        <f t="shared" si="3"/>
        <v>1.5300000000000005</v>
      </c>
      <c r="D57" t="s">
        <v>14</v>
      </c>
      <c r="E57">
        <f t="shared" si="0"/>
        <v>8.3000000000000001E-3</v>
      </c>
      <c r="F57" t="s">
        <v>6</v>
      </c>
      <c r="G57" s="58">
        <f t="shared" si="2"/>
        <v>1.2699000000000004E-2</v>
      </c>
      <c r="I57" s="58">
        <f t="shared" si="4"/>
        <v>1.6804000000000083E-2</v>
      </c>
      <c r="K57" s="12">
        <f t="shared" si="1"/>
        <v>0.01</v>
      </c>
      <c r="L57" s="12"/>
      <c r="N57" s="18"/>
      <c r="U57" s="30"/>
    </row>
    <row r="58" spans="1:21" x14ac:dyDescent="0.25">
      <c r="A58" s="17"/>
      <c r="B58">
        <v>54</v>
      </c>
      <c r="C58" s="67">
        <f t="shared" si="3"/>
        <v>1.5400000000000005</v>
      </c>
      <c r="D58" t="s">
        <v>14</v>
      </c>
      <c r="E58">
        <f t="shared" si="0"/>
        <v>8.3000000000000001E-3</v>
      </c>
      <c r="F58" t="s">
        <v>6</v>
      </c>
      <c r="G58" s="58">
        <f t="shared" si="2"/>
        <v>1.2782000000000003E-2</v>
      </c>
      <c r="I58" s="58">
        <f t="shared" si="4"/>
        <v>1.9586000000000086E-2</v>
      </c>
      <c r="K58" s="12">
        <f t="shared" si="1"/>
        <v>0.01</v>
      </c>
      <c r="L58" s="12"/>
      <c r="N58" s="18"/>
      <c r="U58" s="30"/>
    </row>
    <row r="59" spans="1:21" x14ac:dyDescent="0.25">
      <c r="A59" s="17"/>
      <c r="B59">
        <v>55</v>
      </c>
      <c r="C59" s="67">
        <f t="shared" si="3"/>
        <v>1.5500000000000005</v>
      </c>
      <c r="D59" t="s">
        <v>14</v>
      </c>
      <c r="E59">
        <f>$G$3</f>
        <v>8.3000000000000001E-3</v>
      </c>
      <c r="F59" t="s">
        <v>6</v>
      </c>
      <c r="G59" s="58">
        <f t="shared" si="2"/>
        <v>1.2865000000000005E-2</v>
      </c>
      <c r="I59" s="58">
        <f t="shared" si="4"/>
        <v>2.2451000000000089E-2</v>
      </c>
      <c r="K59" s="12">
        <f t="shared" si="1"/>
        <v>0.02</v>
      </c>
      <c r="L59" s="12"/>
      <c r="N59" s="18"/>
      <c r="U59" s="30"/>
    </row>
    <row r="60" spans="1:21" x14ac:dyDescent="0.25">
      <c r="A60" s="17"/>
      <c r="B60">
        <v>56</v>
      </c>
      <c r="C60" s="67">
        <f t="shared" si="3"/>
        <v>1.5700000000000005</v>
      </c>
      <c r="D60" t="s">
        <v>14</v>
      </c>
      <c r="E60">
        <f>$G$3</f>
        <v>8.3000000000000001E-3</v>
      </c>
      <c r="F60" t="s">
        <v>6</v>
      </c>
      <c r="G60" s="58">
        <f t="shared" si="2"/>
        <v>1.3031000000000004E-2</v>
      </c>
      <c r="I60" s="58">
        <f t="shared" si="4"/>
        <v>1.5482000000000093E-2</v>
      </c>
      <c r="K60" s="12">
        <f t="shared" si="1"/>
        <v>0.01</v>
      </c>
      <c r="L60" s="12"/>
      <c r="N60" s="18"/>
      <c r="U60" s="30"/>
    </row>
    <row r="61" spans="1:21" x14ac:dyDescent="0.25">
      <c r="A61" s="17"/>
      <c r="B61">
        <v>57</v>
      </c>
      <c r="C61" s="67">
        <f t="shared" si="3"/>
        <v>1.5800000000000005</v>
      </c>
      <c r="D61" t="s">
        <v>14</v>
      </c>
      <c r="E61">
        <f t="shared" si="0"/>
        <v>8.3000000000000001E-3</v>
      </c>
      <c r="F61" t="s">
        <v>6</v>
      </c>
      <c r="G61" s="58">
        <f t="shared" si="2"/>
        <v>1.3114000000000004E-2</v>
      </c>
      <c r="I61" s="58">
        <f t="shared" si="4"/>
        <v>1.8596000000000099E-2</v>
      </c>
      <c r="K61" s="12">
        <f t="shared" si="1"/>
        <v>0.01</v>
      </c>
      <c r="L61" s="12"/>
      <c r="N61" s="18"/>
      <c r="U61" s="30"/>
    </row>
    <row r="62" spans="1:21" x14ac:dyDescent="0.25">
      <c r="A62" s="17"/>
      <c r="B62">
        <v>58</v>
      </c>
      <c r="C62" s="67">
        <f t="shared" si="3"/>
        <v>1.5900000000000005</v>
      </c>
      <c r="D62" t="s">
        <v>14</v>
      </c>
      <c r="E62">
        <f t="shared" si="0"/>
        <v>8.3000000000000001E-3</v>
      </c>
      <c r="F62" t="s">
        <v>6</v>
      </c>
      <c r="G62" s="58">
        <f t="shared" si="2"/>
        <v>1.3197000000000004E-2</v>
      </c>
      <c r="I62" s="58">
        <f t="shared" si="4"/>
        <v>2.1793000000000104E-2</v>
      </c>
      <c r="K62" s="12">
        <f t="shared" si="1"/>
        <v>0.02</v>
      </c>
      <c r="L62" s="12"/>
      <c r="N62" s="18"/>
      <c r="U62" s="30"/>
    </row>
    <row r="63" spans="1:21" x14ac:dyDescent="0.25">
      <c r="A63" s="17"/>
      <c r="B63">
        <v>59</v>
      </c>
      <c r="C63" s="67">
        <f t="shared" si="3"/>
        <v>1.6100000000000005</v>
      </c>
      <c r="D63" t="s">
        <v>14</v>
      </c>
      <c r="E63">
        <f t="shared" si="0"/>
        <v>8.3000000000000001E-3</v>
      </c>
      <c r="F63" t="s">
        <v>6</v>
      </c>
      <c r="G63" s="58">
        <f t="shared" si="2"/>
        <v>1.3363000000000005E-2</v>
      </c>
      <c r="I63" s="58">
        <f t="shared" si="4"/>
        <v>1.5156000000000109E-2</v>
      </c>
      <c r="K63" s="12">
        <f t="shared" si="1"/>
        <v>0.01</v>
      </c>
      <c r="L63" s="12"/>
      <c r="N63" s="18"/>
      <c r="U63" s="30"/>
    </row>
    <row r="64" spans="1:21" x14ac:dyDescent="0.25">
      <c r="A64" s="17"/>
      <c r="B64" s="1">
        <v>60</v>
      </c>
      <c r="C64" s="68">
        <f t="shared" si="3"/>
        <v>1.6200000000000006</v>
      </c>
      <c r="D64" s="1" t="s">
        <v>14</v>
      </c>
      <c r="E64" s="1">
        <f t="shared" si="0"/>
        <v>8.3000000000000001E-3</v>
      </c>
      <c r="F64" s="1" t="s">
        <v>6</v>
      </c>
      <c r="G64" s="59">
        <f t="shared" si="2"/>
        <v>1.3446000000000005E-2</v>
      </c>
      <c r="H64" s="1"/>
      <c r="I64" s="59">
        <f t="shared" si="4"/>
        <v>1.8602000000000112E-2</v>
      </c>
      <c r="J64" s="1"/>
      <c r="K64" s="13">
        <f t="shared" si="1"/>
        <v>0.01</v>
      </c>
      <c r="L64" s="13"/>
      <c r="M64" s="1"/>
      <c r="N64" s="19"/>
      <c r="O64" t="s">
        <v>16</v>
      </c>
      <c r="Q64">
        <f>+C3*0.5</f>
        <v>0.5</v>
      </c>
      <c r="U64" s="30"/>
    </row>
    <row r="65" spans="1:21" x14ac:dyDescent="0.25">
      <c r="A65" s="17"/>
      <c r="B65" s="14">
        <v>61</v>
      </c>
      <c r="C65" s="69">
        <f t="shared" si="3"/>
        <v>1.6300000000000006</v>
      </c>
      <c r="D65" s="14" t="s">
        <v>14</v>
      </c>
      <c r="E65" s="14">
        <f t="shared" si="0"/>
        <v>8.3000000000000001E-3</v>
      </c>
      <c r="F65" s="14" t="s">
        <v>6</v>
      </c>
      <c r="G65" s="60">
        <f t="shared" si="2"/>
        <v>1.3529000000000005E-2</v>
      </c>
      <c r="H65" s="14"/>
      <c r="I65" s="60">
        <f t="shared" si="4"/>
        <v>2.2131000000000116E-2</v>
      </c>
      <c r="J65" s="14"/>
      <c r="K65" s="15">
        <f t="shared" si="1"/>
        <v>0.02</v>
      </c>
      <c r="L65" s="15"/>
      <c r="M65" s="14"/>
      <c r="N65" s="16"/>
      <c r="U65" s="30"/>
    </row>
    <row r="66" spans="1:21" x14ac:dyDescent="0.25">
      <c r="A66" s="17"/>
      <c r="B66">
        <v>62</v>
      </c>
      <c r="C66" s="67">
        <f t="shared" si="3"/>
        <v>1.6500000000000006</v>
      </c>
      <c r="D66" t="s">
        <v>14</v>
      </c>
      <c r="E66">
        <f>$G$3</f>
        <v>8.3000000000000001E-3</v>
      </c>
      <c r="F66" t="s">
        <v>6</v>
      </c>
      <c r="G66" s="58">
        <f t="shared" si="2"/>
        <v>1.3695000000000006E-2</v>
      </c>
      <c r="I66" s="58">
        <f t="shared" si="4"/>
        <v>1.5826000000000121E-2</v>
      </c>
      <c r="K66" s="12">
        <f t="shared" si="1"/>
        <v>0.01</v>
      </c>
      <c r="L66" s="12"/>
      <c r="N66" s="18"/>
      <c r="U66" s="30"/>
    </row>
    <row r="67" spans="1:21" x14ac:dyDescent="0.25">
      <c r="A67" s="17"/>
      <c r="B67">
        <v>63</v>
      </c>
      <c r="C67" s="67">
        <f t="shared" si="3"/>
        <v>1.6600000000000006</v>
      </c>
      <c r="D67" t="s">
        <v>14</v>
      </c>
      <c r="E67">
        <f>$G$3</f>
        <v>8.3000000000000001E-3</v>
      </c>
      <c r="F67" t="s">
        <v>6</v>
      </c>
      <c r="G67" s="58">
        <f t="shared" si="2"/>
        <v>1.3778000000000006E-2</v>
      </c>
      <c r="I67" s="58">
        <f t="shared" si="4"/>
        <v>1.9604000000000128E-2</v>
      </c>
      <c r="K67" s="12">
        <f t="shared" si="1"/>
        <v>0.01</v>
      </c>
      <c r="L67" s="12"/>
      <c r="N67" s="18"/>
      <c r="U67" s="30"/>
    </row>
    <row r="68" spans="1:21" x14ac:dyDescent="0.25">
      <c r="A68" s="17"/>
      <c r="B68">
        <v>64</v>
      </c>
      <c r="C68" s="67">
        <f t="shared" si="3"/>
        <v>1.6700000000000006</v>
      </c>
      <c r="D68" t="s">
        <v>14</v>
      </c>
      <c r="E68">
        <f t="shared" si="0"/>
        <v>8.3000000000000001E-3</v>
      </c>
      <c r="F68" t="s">
        <v>6</v>
      </c>
      <c r="G68" s="58">
        <f t="shared" si="2"/>
        <v>1.3861000000000005E-2</v>
      </c>
      <c r="I68" s="58">
        <f t="shared" si="4"/>
        <v>2.3465000000000132E-2</v>
      </c>
      <c r="K68" s="12">
        <f t="shared" si="1"/>
        <v>0.02</v>
      </c>
      <c r="L68" s="12"/>
      <c r="N68" s="18"/>
      <c r="U68" s="30"/>
    </row>
    <row r="69" spans="1:21" x14ac:dyDescent="0.25">
      <c r="A69" s="17"/>
      <c r="B69">
        <v>65</v>
      </c>
      <c r="C69" s="67">
        <f t="shared" si="3"/>
        <v>1.6900000000000006</v>
      </c>
      <c r="D69" t="s">
        <v>14</v>
      </c>
      <c r="E69">
        <f t="shared" ref="E69:E72" si="5">$G$2</f>
        <v>8.3000000000000001E-3</v>
      </c>
      <c r="F69" t="s">
        <v>6</v>
      </c>
      <c r="G69" s="58">
        <f t="shared" si="2"/>
        <v>1.4027000000000005E-2</v>
      </c>
      <c r="I69" s="58">
        <f t="shared" si="4"/>
        <v>1.7492000000000136E-2</v>
      </c>
      <c r="K69" s="12">
        <f t="shared" ref="K69:K124" si="6">INT(I69/M$3)*M$3</f>
        <v>0.01</v>
      </c>
      <c r="L69" s="12"/>
      <c r="N69" s="18"/>
      <c r="U69" s="30"/>
    </row>
    <row r="70" spans="1:21" x14ac:dyDescent="0.25">
      <c r="A70" s="17"/>
      <c r="B70">
        <v>66</v>
      </c>
      <c r="C70" s="67">
        <f t="shared" si="3"/>
        <v>1.7000000000000006</v>
      </c>
      <c r="D70" t="s">
        <v>14</v>
      </c>
      <c r="E70">
        <f t="shared" si="5"/>
        <v>8.3000000000000001E-3</v>
      </c>
      <c r="F70" t="s">
        <v>6</v>
      </c>
      <c r="G70" s="58">
        <f t="shared" ref="G70:G124" si="7">(C70*E70)</f>
        <v>1.4110000000000004E-2</v>
      </c>
      <c r="I70" s="58">
        <f t="shared" si="4"/>
        <v>2.1602000000000142E-2</v>
      </c>
      <c r="K70" s="12">
        <f t="shared" si="6"/>
        <v>0.02</v>
      </c>
      <c r="L70" s="12"/>
      <c r="N70" s="18"/>
      <c r="U70" s="30"/>
    </row>
    <row r="71" spans="1:21" x14ac:dyDescent="0.25">
      <c r="A71" s="17"/>
      <c r="B71">
        <v>67</v>
      </c>
      <c r="C71" s="67">
        <f t="shared" ref="C71:C124" si="8">C70+K70+N70</f>
        <v>1.7200000000000006</v>
      </c>
      <c r="D71" t="s">
        <v>14</v>
      </c>
      <c r="E71">
        <f t="shared" si="5"/>
        <v>8.3000000000000001E-3</v>
      </c>
      <c r="F71" t="s">
        <v>6</v>
      </c>
      <c r="G71" s="58">
        <f t="shared" si="7"/>
        <v>1.4276000000000006E-2</v>
      </c>
      <c r="I71" s="58">
        <f t="shared" ref="I71:I124" si="9">(I70-K70)+G71-M70</f>
        <v>1.5878000000000149E-2</v>
      </c>
      <c r="K71" s="12">
        <f t="shared" si="6"/>
        <v>0.01</v>
      </c>
      <c r="L71" s="12"/>
      <c r="N71" s="18"/>
      <c r="U71" s="30"/>
    </row>
    <row r="72" spans="1:21" x14ac:dyDescent="0.25">
      <c r="A72" s="17"/>
      <c r="B72">
        <v>68</v>
      </c>
      <c r="C72" s="67">
        <f t="shared" si="8"/>
        <v>1.7300000000000006</v>
      </c>
      <c r="D72" t="s">
        <v>14</v>
      </c>
      <c r="E72">
        <f t="shared" si="5"/>
        <v>8.3000000000000001E-3</v>
      </c>
      <c r="F72" t="s">
        <v>6</v>
      </c>
      <c r="G72" s="58">
        <f t="shared" si="7"/>
        <v>1.4359000000000005E-2</v>
      </c>
      <c r="I72" s="58">
        <f t="shared" si="9"/>
        <v>2.0237000000000154E-2</v>
      </c>
      <c r="K72" s="12">
        <f t="shared" si="6"/>
        <v>0.02</v>
      </c>
      <c r="L72" s="12"/>
      <c r="N72" s="18"/>
      <c r="U72" s="30"/>
    </row>
    <row r="73" spans="1:21" x14ac:dyDescent="0.25">
      <c r="A73" s="17"/>
      <c r="B73">
        <v>69</v>
      </c>
      <c r="C73" s="67">
        <f t="shared" si="8"/>
        <v>1.7500000000000007</v>
      </c>
      <c r="D73" t="s">
        <v>14</v>
      </c>
      <c r="E73">
        <f>$G$3</f>
        <v>8.3000000000000001E-3</v>
      </c>
      <c r="F73" t="s">
        <v>6</v>
      </c>
      <c r="G73" s="58">
        <f t="shared" si="7"/>
        <v>1.4525000000000005E-2</v>
      </c>
      <c r="I73" s="58">
        <f t="shared" si="9"/>
        <v>1.4762000000000159E-2</v>
      </c>
      <c r="K73" s="12">
        <f t="shared" si="6"/>
        <v>0.01</v>
      </c>
      <c r="L73" s="12"/>
      <c r="N73" s="18"/>
      <c r="U73" s="30"/>
    </row>
    <row r="74" spans="1:21" x14ac:dyDescent="0.25">
      <c r="A74" s="17"/>
      <c r="B74">
        <v>70</v>
      </c>
      <c r="C74" s="67">
        <f t="shared" si="8"/>
        <v>1.7600000000000007</v>
      </c>
      <c r="D74" t="s">
        <v>14</v>
      </c>
      <c r="E74">
        <f>$G$3</f>
        <v>8.3000000000000001E-3</v>
      </c>
      <c r="F74" t="s">
        <v>6</v>
      </c>
      <c r="G74" s="58">
        <f t="shared" si="7"/>
        <v>1.4608000000000006E-2</v>
      </c>
      <c r="I74" s="58">
        <f t="shared" si="9"/>
        <v>1.9370000000000165E-2</v>
      </c>
      <c r="K74" s="12">
        <f t="shared" si="6"/>
        <v>0.01</v>
      </c>
      <c r="L74" s="12"/>
      <c r="N74" s="18"/>
      <c r="U74" s="30"/>
    </row>
    <row r="75" spans="1:21" x14ac:dyDescent="0.25">
      <c r="A75" s="17"/>
      <c r="B75">
        <v>71</v>
      </c>
      <c r="C75" s="67">
        <f t="shared" si="8"/>
        <v>1.7700000000000007</v>
      </c>
      <c r="D75" t="s">
        <v>14</v>
      </c>
      <c r="E75">
        <f t="shared" ref="E75:E79" si="10">$G$2</f>
        <v>8.3000000000000001E-3</v>
      </c>
      <c r="F75" t="s">
        <v>6</v>
      </c>
      <c r="G75" s="58">
        <f t="shared" si="7"/>
        <v>1.4691000000000006E-2</v>
      </c>
      <c r="I75" s="58">
        <f t="shared" si="9"/>
        <v>2.4061000000000173E-2</v>
      </c>
      <c r="K75" s="12">
        <f t="shared" si="6"/>
        <v>0.02</v>
      </c>
      <c r="L75" s="12"/>
      <c r="N75" s="18"/>
      <c r="U75" s="30"/>
    </row>
    <row r="76" spans="1:21" x14ac:dyDescent="0.25">
      <c r="A76" s="17"/>
      <c r="B76">
        <v>72</v>
      </c>
      <c r="C76" s="67">
        <f t="shared" si="8"/>
        <v>1.7900000000000007</v>
      </c>
      <c r="D76" t="s">
        <v>14</v>
      </c>
      <c r="E76">
        <f t="shared" si="10"/>
        <v>8.3000000000000001E-3</v>
      </c>
      <c r="F76" t="s">
        <v>6</v>
      </c>
      <c r="G76" s="58">
        <f t="shared" si="7"/>
        <v>1.4857000000000006E-2</v>
      </c>
      <c r="I76" s="58">
        <f t="shared" si="9"/>
        <v>1.8918000000000178E-2</v>
      </c>
      <c r="K76" s="12">
        <f t="shared" si="6"/>
        <v>0.01</v>
      </c>
      <c r="L76" s="12"/>
      <c r="N76" s="18"/>
      <c r="U76" s="30"/>
    </row>
    <row r="77" spans="1:21" x14ac:dyDescent="0.25">
      <c r="A77" s="17"/>
      <c r="B77">
        <v>73</v>
      </c>
      <c r="C77" s="67">
        <f t="shared" si="8"/>
        <v>1.8000000000000007</v>
      </c>
      <c r="D77" t="s">
        <v>14</v>
      </c>
      <c r="E77">
        <f t="shared" si="10"/>
        <v>8.3000000000000001E-3</v>
      </c>
      <c r="F77" t="s">
        <v>6</v>
      </c>
      <c r="G77" s="58">
        <f t="shared" si="7"/>
        <v>1.4940000000000005E-2</v>
      </c>
      <c r="I77" s="58">
        <f t="shared" si="9"/>
        <v>2.3858000000000185E-2</v>
      </c>
      <c r="K77" s="12">
        <f t="shared" si="6"/>
        <v>0.02</v>
      </c>
      <c r="L77" s="12"/>
      <c r="N77" s="18"/>
      <c r="U77" s="30"/>
    </row>
    <row r="78" spans="1:21" x14ac:dyDescent="0.25">
      <c r="A78" s="17"/>
      <c r="B78">
        <v>74</v>
      </c>
      <c r="C78" s="67">
        <f t="shared" si="8"/>
        <v>1.8200000000000007</v>
      </c>
      <c r="D78" t="s">
        <v>14</v>
      </c>
      <c r="E78">
        <f t="shared" si="10"/>
        <v>8.3000000000000001E-3</v>
      </c>
      <c r="F78" t="s">
        <v>6</v>
      </c>
      <c r="G78" s="58">
        <f t="shared" si="7"/>
        <v>1.5106000000000007E-2</v>
      </c>
      <c r="I78" s="58">
        <f t="shared" si="9"/>
        <v>1.8964000000000189E-2</v>
      </c>
      <c r="K78" s="12">
        <f t="shared" si="6"/>
        <v>0.01</v>
      </c>
      <c r="L78" s="12"/>
      <c r="N78" s="18"/>
      <c r="U78" s="30"/>
    </row>
    <row r="79" spans="1:21" x14ac:dyDescent="0.25">
      <c r="A79" s="17"/>
      <c r="B79">
        <v>75</v>
      </c>
      <c r="C79" s="67">
        <f t="shared" si="8"/>
        <v>1.8300000000000007</v>
      </c>
      <c r="D79" t="s">
        <v>14</v>
      </c>
      <c r="E79">
        <f t="shared" si="10"/>
        <v>8.3000000000000001E-3</v>
      </c>
      <c r="F79" t="s">
        <v>6</v>
      </c>
      <c r="G79" s="58">
        <f t="shared" si="7"/>
        <v>1.5189000000000006E-2</v>
      </c>
      <c r="I79" s="58">
        <f t="shared" si="9"/>
        <v>2.4153000000000195E-2</v>
      </c>
      <c r="K79" s="12">
        <f t="shared" si="6"/>
        <v>0.02</v>
      </c>
      <c r="L79" s="12"/>
      <c r="N79" s="18"/>
      <c r="U79" s="30"/>
    </row>
    <row r="80" spans="1:21" x14ac:dyDescent="0.25">
      <c r="A80" s="17"/>
      <c r="B80">
        <v>76</v>
      </c>
      <c r="C80" s="67">
        <f t="shared" si="8"/>
        <v>1.8500000000000008</v>
      </c>
      <c r="D80" t="s">
        <v>14</v>
      </c>
      <c r="E80">
        <f>$G$3</f>
        <v>8.3000000000000001E-3</v>
      </c>
      <c r="F80" t="s">
        <v>6</v>
      </c>
      <c r="G80" s="58">
        <f t="shared" si="7"/>
        <v>1.5355000000000006E-2</v>
      </c>
      <c r="I80" s="58">
        <f t="shared" si="9"/>
        <v>1.9508000000000199E-2</v>
      </c>
      <c r="K80" s="12">
        <f t="shared" si="6"/>
        <v>0.01</v>
      </c>
      <c r="L80" s="12"/>
      <c r="N80" s="18"/>
      <c r="U80" s="30"/>
    </row>
    <row r="81" spans="1:21" x14ac:dyDescent="0.25">
      <c r="A81" s="17"/>
      <c r="B81">
        <v>77</v>
      </c>
      <c r="C81" s="67">
        <f t="shared" si="8"/>
        <v>1.8600000000000008</v>
      </c>
      <c r="D81" t="s">
        <v>14</v>
      </c>
      <c r="E81">
        <f>$G$3</f>
        <v>8.3000000000000001E-3</v>
      </c>
      <c r="F81" t="s">
        <v>6</v>
      </c>
      <c r="G81" s="58">
        <f t="shared" si="7"/>
        <v>1.5438000000000007E-2</v>
      </c>
      <c r="I81" s="58">
        <f t="shared" si="9"/>
        <v>2.4946000000000204E-2</v>
      </c>
      <c r="K81" s="12">
        <f t="shared" si="6"/>
        <v>0.02</v>
      </c>
      <c r="L81" s="12"/>
      <c r="N81" s="18"/>
      <c r="U81" s="30"/>
    </row>
    <row r="82" spans="1:21" x14ac:dyDescent="0.25">
      <c r="A82" s="17"/>
      <c r="B82">
        <v>78</v>
      </c>
      <c r="C82" s="67">
        <f t="shared" si="8"/>
        <v>1.8800000000000008</v>
      </c>
      <c r="D82" t="s">
        <v>14</v>
      </c>
      <c r="E82">
        <f t="shared" ref="E82:E86" si="11">$G$2</f>
        <v>8.3000000000000001E-3</v>
      </c>
      <c r="F82" t="s">
        <v>6</v>
      </c>
      <c r="G82" s="58">
        <f t="shared" si="7"/>
        <v>1.5604000000000007E-2</v>
      </c>
      <c r="I82" s="58">
        <f t="shared" si="9"/>
        <v>2.055000000000021E-2</v>
      </c>
      <c r="K82" s="12">
        <f t="shared" si="6"/>
        <v>0.02</v>
      </c>
      <c r="L82" s="12"/>
      <c r="N82" s="18"/>
      <c r="U82" s="30"/>
    </row>
    <row r="83" spans="1:21" x14ac:dyDescent="0.25">
      <c r="A83" s="17"/>
      <c r="B83">
        <v>79</v>
      </c>
      <c r="C83" s="67">
        <f t="shared" si="8"/>
        <v>1.9000000000000008</v>
      </c>
      <c r="D83" t="s">
        <v>14</v>
      </c>
      <c r="E83">
        <f t="shared" si="11"/>
        <v>8.3000000000000001E-3</v>
      </c>
      <c r="F83" t="s">
        <v>6</v>
      </c>
      <c r="G83" s="58">
        <f t="shared" si="7"/>
        <v>1.5770000000000006E-2</v>
      </c>
      <c r="I83" s="58">
        <f t="shared" si="9"/>
        <v>1.6320000000000216E-2</v>
      </c>
      <c r="K83" s="12">
        <f t="shared" si="6"/>
        <v>0.01</v>
      </c>
      <c r="L83" s="12"/>
      <c r="N83" s="18"/>
      <c r="U83" s="30"/>
    </row>
    <row r="84" spans="1:21" x14ac:dyDescent="0.25">
      <c r="A84" s="17"/>
      <c r="B84">
        <v>80</v>
      </c>
      <c r="C84" s="67">
        <f t="shared" si="8"/>
        <v>1.9100000000000008</v>
      </c>
      <c r="D84" t="s">
        <v>14</v>
      </c>
      <c r="E84">
        <f t="shared" si="11"/>
        <v>8.3000000000000001E-3</v>
      </c>
      <c r="F84" t="s">
        <v>6</v>
      </c>
      <c r="G84" s="58">
        <f t="shared" si="7"/>
        <v>1.5853000000000006E-2</v>
      </c>
      <c r="I84" s="58">
        <f t="shared" si="9"/>
        <v>2.217300000000022E-2</v>
      </c>
      <c r="K84" s="12">
        <f t="shared" si="6"/>
        <v>0.02</v>
      </c>
      <c r="L84" s="12"/>
      <c r="N84" s="18"/>
      <c r="U84" s="30"/>
    </row>
    <row r="85" spans="1:21" x14ac:dyDescent="0.25">
      <c r="A85" s="17"/>
      <c r="B85">
        <v>81</v>
      </c>
      <c r="C85" s="67">
        <f t="shared" si="8"/>
        <v>1.9300000000000008</v>
      </c>
      <c r="D85" t="s">
        <v>14</v>
      </c>
      <c r="E85">
        <f t="shared" si="11"/>
        <v>8.3000000000000001E-3</v>
      </c>
      <c r="F85" t="s">
        <v>6</v>
      </c>
      <c r="G85" s="58">
        <f t="shared" si="7"/>
        <v>1.6019000000000005E-2</v>
      </c>
      <c r="I85" s="58">
        <f t="shared" si="9"/>
        <v>1.8192000000000225E-2</v>
      </c>
      <c r="K85" s="12">
        <f t="shared" si="6"/>
        <v>0.01</v>
      </c>
      <c r="L85" s="12"/>
      <c r="N85" s="18"/>
      <c r="U85" s="30"/>
    </row>
    <row r="86" spans="1:21" x14ac:dyDescent="0.25">
      <c r="A86" s="17"/>
      <c r="B86">
        <v>82</v>
      </c>
      <c r="C86" s="67">
        <f t="shared" si="8"/>
        <v>1.9400000000000008</v>
      </c>
      <c r="D86" t="s">
        <v>14</v>
      </c>
      <c r="E86">
        <f t="shared" si="11"/>
        <v>8.3000000000000001E-3</v>
      </c>
      <c r="F86" t="s">
        <v>6</v>
      </c>
      <c r="G86" s="58">
        <f t="shared" si="7"/>
        <v>1.6102000000000009E-2</v>
      </c>
      <c r="I86" s="58">
        <f t="shared" si="9"/>
        <v>2.4294000000000232E-2</v>
      </c>
      <c r="K86" s="12">
        <f t="shared" si="6"/>
        <v>0.02</v>
      </c>
      <c r="L86" s="12"/>
      <c r="N86" s="18"/>
      <c r="U86" s="30"/>
    </row>
    <row r="87" spans="1:21" x14ac:dyDescent="0.25">
      <c r="A87" s="17"/>
      <c r="B87">
        <v>83</v>
      </c>
      <c r="C87" s="67">
        <f t="shared" si="8"/>
        <v>1.9600000000000009</v>
      </c>
      <c r="D87" t="s">
        <v>14</v>
      </c>
      <c r="E87">
        <f>$G$3</f>
        <v>8.3000000000000001E-3</v>
      </c>
      <c r="F87" t="s">
        <v>6</v>
      </c>
      <c r="G87" s="58">
        <f t="shared" si="7"/>
        <v>1.6268000000000008E-2</v>
      </c>
      <c r="I87" s="58">
        <f t="shared" si="9"/>
        <v>2.056200000000024E-2</v>
      </c>
      <c r="K87" s="12">
        <f t="shared" si="6"/>
        <v>0.02</v>
      </c>
      <c r="L87" s="12"/>
      <c r="N87" s="18"/>
      <c r="U87" s="30"/>
    </row>
    <row r="88" spans="1:21" x14ac:dyDescent="0.25">
      <c r="A88" s="17"/>
      <c r="B88">
        <v>84</v>
      </c>
      <c r="C88" s="67">
        <f t="shared" si="8"/>
        <v>1.9800000000000009</v>
      </c>
      <c r="D88" t="s">
        <v>14</v>
      </c>
      <c r="E88">
        <f>$G$3</f>
        <v>8.3000000000000001E-3</v>
      </c>
      <c r="F88" t="s">
        <v>6</v>
      </c>
      <c r="G88" s="58">
        <f t="shared" si="7"/>
        <v>1.6434000000000008E-2</v>
      </c>
      <c r="I88" s="58">
        <f t="shared" si="9"/>
        <v>1.6996000000000247E-2</v>
      </c>
      <c r="K88" s="12">
        <f t="shared" si="6"/>
        <v>0.01</v>
      </c>
      <c r="L88" s="12"/>
      <c r="N88" s="18"/>
      <c r="U88" s="30"/>
    </row>
    <row r="89" spans="1:21" x14ac:dyDescent="0.25">
      <c r="A89" s="17"/>
      <c r="B89">
        <v>85</v>
      </c>
      <c r="C89" s="67">
        <f t="shared" si="8"/>
        <v>1.9900000000000009</v>
      </c>
      <c r="D89" t="s">
        <v>14</v>
      </c>
      <c r="E89">
        <f t="shared" ref="E89:E93" si="12">$G$2</f>
        <v>8.3000000000000001E-3</v>
      </c>
      <c r="F89" t="s">
        <v>6</v>
      </c>
      <c r="G89" s="58">
        <f t="shared" si="7"/>
        <v>1.6517000000000007E-2</v>
      </c>
      <c r="I89" s="58">
        <f t="shared" si="9"/>
        <v>2.3513000000000256E-2</v>
      </c>
      <c r="K89" s="12">
        <f t="shared" si="6"/>
        <v>0.02</v>
      </c>
      <c r="L89" s="12"/>
      <c r="N89" s="18"/>
      <c r="U89" s="30"/>
    </row>
    <row r="90" spans="1:21" x14ac:dyDescent="0.25">
      <c r="A90" s="17"/>
      <c r="B90">
        <v>86</v>
      </c>
      <c r="C90" s="67">
        <f t="shared" si="8"/>
        <v>2.0100000000000007</v>
      </c>
      <c r="D90" t="s">
        <v>14</v>
      </c>
      <c r="E90">
        <f t="shared" si="12"/>
        <v>8.3000000000000001E-3</v>
      </c>
      <c r="F90" t="s">
        <v>6</v>
      </c>
      <c r="G90" s="58">
        <f t="shared" si="7"/>
        <v>1.6683000000000007E-2</v>
      </c>
      <c r="I90" s="58">
        <f t="shared" si="9"/>
        <v>2.0196000000000262E-2</v>
      </c>
      <c r="K90" s="12">
        <f t="shared" si="6"/>
        <v>0.02</v>
      </c>
      <c r="L90" s="12"/>
      <c r="N90" s="18"/>
      <c r="U90" s="30"/>
    </row>
    <row r="91" spans="1:21" x14ac:dyDescent="0.25">
      <c r="A91" s="17"/>
      <c r="B91">
        <v>87</v>
      </c>
      <c r="C91" s="67">
        <f t="shared" si="8"/>
        <v>2.0300000000000007</v>
      </c>
      <c r="D91" t="s">
        <v>14</v>
      </c>
      <c r="E91">
        <f t="shared" si="12"/>
        <v>8.3000000000000001E-3</v>
      </c>
      <c r="F91" t="s">
        <v>6</v>
      </c>
      <c r="G91" s="58">
        <f t="shared" si="7"/>
        <v>1.6849000000000006E-2</v>
      </c>
      <c r="I91" s="58">
        <f t="shared" si="9"/>
        <v>1.7045000000000268E-2</v>
      </c>
      <c r="K91" s="12">
        <f t="shared" si="6"/>
        <v>0.01</v>
      </c>
      <c r="L91" s="12"/>
      <c r="N91" s="18"/>
      <c r="U91" s="30"/>
    </row>
    <row r="92" spans="1:21" x14ac:dyDescent="0.25">
      <c r="A92" s="17"/>
      <c r="B92">
        <v>88</v>
      </c>
      <c r="C92" s="67">
        <f t="shared" si="8"/>
        <v>2.0400000000000005</v>
      </c>
      <c r="D92" t="s">
        <v>14</v>
      </c>
      <c r="E92">
        <f t="shared" si="12"/>
        <v>8.3000000000000001E-3</v>
      </c>
      <c r="F92" t="s">
        <v>6</v>
      </c>
      <c r="G92" s="58">
        <f t="shared" si="7"/>
        <v>1.6932000000000003E-2</v>
      </c>
      <c r="I92" s="58">
        <f t="shared" si="9"/>
        <v>2.3977000000000269E-2</v>
      </c>
      <c r="K92" s="12">
        <f t="shared" si="6"/>
        <v>0.02</v>
      </c>
      <c r="L92" s="12"/>
      <c r="N92" s="18"/>
      <c r="U92" s="30"/>
    </row>
    <row r="93" spans="1:21" x14ac:dyDescent="0.25">
      <c r="A93" s="17"/>
      <c r="B93">
        <v>89</v>
      </c>
      <c r="C93" s="67">
        <f t="shared" si="8"/>
        <v>2.0600000000000005</v>
      </c>
      <c r="D93" t="s">
        <v>14</v>
      </c>
      <c r="E93">
        <f t="shared" si="12"/>
        <v>8.3000000000000001E-3</v>
      </c>
      <c r="F93" t="s">
        <v>6</v>
      </c>
      <c r="G93" s="58">
        <f t="shared" si="7"/>
        <v>1.7098000000000006E-2</v>
      </c>
      <c r="I93" s="58">
        <f t="shared" si="9"/>
        <v>2.1075000000000274E-2</v>
      </c>
      <c r="K93" s="12">
        <f t="shared" si="6"/>
        <v>0.02</v>
      </c>
      <c r="L93" s="12"/>
      <c r="N93" s="18"/>
      <c r="U93" s="30"/>
    </row>
    <row r="94" spans="1:21" x14ac:dyDescent="0.25">
      <c r="A94" s="17"/>
      <c r="B94" s="1">
        <v>90</v>
      </c>
      <c r="C94" s="68">
        <f t="shared" si="8"/>
        <v>2.0800000000000005</v>
      </c>
      <c r="D94" s="1" t="s">
        <v>14</v>
      </c>
      <c r="E94" s="1">
        <f>$G$3</f>
        <v>8.3000000000000001E-3</v>
      </c>
      <c r="F94" s="1" t="s">
        <v>6</v>
      </c>
      <c r="G94" s="59">
        <f t="shared" si="7"/>
        <v>1.7264000000000005E-2</v>
      </c>
      <c r="H94" s="1"/>
      <c r="I94" s="59">
        <f t="shared" si="9"/>
        <v>1.8339000000000279E-2</v>
      </c>
      <c r="J94" s="1"/>
      <c r="K94" s="13">
        <f t="shared" si="6"/>
        <v>0.01</v>
      </c>
      <c r="L94" s="13"/>
      <c r="M94" s="1"/>
      <c r="N94" s="19"/>
      <c r="O94" t="s">
        <v>17</v>
      </c>
      <c r="Q94">
        <f>+C3*0.75</f>
        <v>0.75</v>
      </c>
      <c r="U94" s="30"/>
    </row>
    <row r="95" spans="1:21" x14ac:dyDescent="0.25">
      <c r="A95" s="17"/>
      <c r="B95" s="14">
        <v>91</v>
      </c>
      <c r="C95" s="69">
        <f t="shared" si="8"/>
        <v>2.0900000000000003</v>
      </c>
      <c r="D95" s="14" t="s">
        <v>14</v>
      </c>
      <c r="E95" s="14">
        <f>$G$3</f>
        <v>8.3000000000000001E-3</v>
      </c>
      <c r="F95" s="14" t="s">
        <v>6</v>
      </c>
      <c r="G95" s="60">
        <f t="shared" si="7"/>
        <v>1.7347000000000001E-2</v>
      </c>
      <c r="H95" s="14"/>
      <c r="I95" s="60">
        <f t="shared" si="9"/>
        <v>2.5686000000000278E-2</v>
      </c>
      <c r="J95" s="14"/>
      <c r="K95" s="15">
        <f t="shared" si="6"/>
        <v>0.02</v>
      </c>
      <c r="L95" s="15"/>
      <c r="M95" s="14"/>
      <c r="N95" s="16"/>
      <c r="U95" s="30"/>
    </row>
    <row r="96" spans="1:21" x14ac:dyDescent="0.25">
      <c r="A96" s="17"/>
      <c r="B96">
        <v>92</v>
      </c>
      <c r="C96" s="67">
        <f t="shared" si="8"/>
        <v>2.1100000000000003</v>
      </c>
      <c r="D96" t="s">
        <v>14</v>
      </c>
      <c r="E96">
        <f t="shared" ref="E96:E100" si="13">$G$2</f>
        <v>8.3000000000000001E-3</v>
      </c>
      <c r="F96" t="s">
        <v>6</v>
      </c>
      <c r="G96" s="58">
        <f t="shared" si="7"/>
        <v>1.7513000000000004E-2</v>
      </c>
      <c r="I96" s="58">
        <f t="shared" si="9"/>
        <v>2.3199000000000282E-2</v>
      </c>
      <c r="K96" s="12">
        <f t="shared" si="6"/>
        <v>0.02</v>
      </c>
      <c r="L96" s="12"/>
      <c r="N96" s="18"/>
      <c r="U96" s="30"/>
    </row>
    <row r="97" spans="1:21" x14ac:dyDescent="0.25">
      <c r="A97" s="17"/>
      <c r="B97">
        <v>93</v>
      </c>
      <c r="C97" s="67">
        <f t="shared" si="8"/>
        <v>2.1300000000000003</v>
      </c>
      <c r="D97" t="s">
        <v>14</v>
      </c>
      <c r="E97">
        <f t="shared" si="13"/>
        <v>8.3000000000000001E-3</v>
      </c>
      <c r="F97" t="s">
        <v>6</v>
      </c>
      <c r="G97" s="58">
        <f t="shared" si="7"/>
        <v>1.7679000000000004E-2</v>
      </c>
      <c r="I97" s="58">
        <f t="shared" si="9"/>
        <v>2.0878000000000285E-2</v>
      </c>
      <c r="K97" s="12">
        <f t="shared" si="6"/>
        <v>0.02</v>
      </c>
      <c r="L97" s="12"/>
      <c r="N97" s="18"/>
      <c r="U97" s="30"/>
    </row>
    <row r="98" spans="1:21" x14ac:dyDescent="0.25">
      <c r="A98" s="17"/>
      <c r="B98">
        <v>94</v>
      </c>
      <c r="C98" s="67">
        <f t="shared" si="8"/>
        <v>2.1500000000000004</v>
      </c>
      <c r="D98" t="s">
        <v>14</v>
      </c>
      <c r="E98">
        <f t="shared" si="13"/>
        <v>8.3000000000000001E-3</v>
      </c>
      <c r="F98" t="s">
        <v>6</v>
      </c>
      <c r="G98" s="58">
        <f t="shared" si="7"/>
        <v>1.7845000000000003E-2</v>
      </c>
      <c r="I98" s="58">
        <f t="shared" si="9"/>
        <v>1.8723000000000288E-2</v>
      </c>
      <c r="K98" s="12">
        <f t="shared" si="6"/>
        <v>0.01</v>
      </c>
      <c r="L98" s="12"/>
      <c r="N98" s="18"/>
      <c r="U98" s="30"/>
    </row>
    <row r="99" spans="1:21" x14ac:dyDescent="0.25">
      <c r="A99" s="17"/>
      <c r="B99">
        <v>95</v>
      </c>
      <c r="C99" s="67">
        <f t="shared" si="8"/>
        <v>2.16</v>
      </c>
      <c r="D99" t="s">
        <v>14</v>
      </c>
      <c r="E99">
        <f t="shared" si="13"/>
        <v>8.3000000000000001E-3</v>
      </c>
      <c r="F99" t="s">
        <v>6</v>
      </c>
      <c r="G99" s="58">
        <f t="shared" si="7"/>
        <v>1.7928000000000003E-2</v>
      </c>
      <c r="I99" s="58">
        <f t="shared" si="9"/>
        <v>2.6651000000000293E-2</v>
      </c>
      <c r="K99" s="12">
        <f t="shared" si="6"/>
        <v>0.02</v>
      </c>
      <c r="L99" s="12"/>
      <c r="N99" s="18"/>
      <c r="U99" s="30"/>
    </row>
    <row r="100" spans="1:21" x14ac:dyDescent="0.25">
      <c r="A100" s="17"/>
      <c r="B100">
        <v>96</v>
      </c>
      <c r="C100" s="67">
        <f t="shared" si="8"/>
        <v>2.1800000000000002</v>
      </c>
      <c r="D100" t="s">
        <v>14</v>
      </c>
      <c r="E100">
        <f t="shared" si="13"/>
        <v>8.3000000000000001E-3</v>
      </c>
      <c r="F100" t="s">
        <v>6</v>
      </c>
      <c r="G100" s="58">
        <f t="shared" si="7"/>
        <v>1.8094000000000002E-2</v>
      </c>
      <c r="I100" s="58">
        <f t="shared" si="9"/>
        <v>2.4745000000000295E-2</v>
      </c>
      <c r="K100" s="12">
        <f t="shared" si="6"/>
        <v>0.02</v>
      </c>
      <c r="L100" s="12"/>
      <c r="N100" s="18"/>
      <c r="U100" s="30"/>
    </row>
    <row r="101" spans="1:21" x14ac:dyDescent="0.25">
      <c r="A101" s="17"/>
      <c r="B101">
        <v>97</v>
      </c>
      <c r="C101" s="67">
        <f t="shared" si="8"/>
        <v>2.2000000000000002</v>
      </c>
      <c r="D101" t="s">
        <v>14</v>
      </c>
      <c r="E101">
        <f>$G$3</f>
        <v>8.3000000000000001E-3</v>
      </c>
      <c r="F101" t="s">
        <v>6</v>
      </c>
      <c r="G101" s="58">
        <f t="shared" si="7"/>
        <v>1.8260000000000002E-2</v>
      </c>
      <c r="I101" s="58">
        <f t="shared" si="9"/>
        <v>2.3005000000000296E-2</v>
      </c>
      <c r="K101" s="12">
        <f t="shared" si="6"/>
        <v>0.02</v>
      </c>
      <c r="L101" s="12"/>
      <c r="N101" s="18"/>
      <c r="U101" s="30"/>
    </row>
    <row r="102" spans="1:21" x14ac:dyDescent="0.25">
      <c r="A102" s="17"/>
      <c r="B102">
        <v>98</v>
      </c>
      <c r="C102" s="67">
        <f t="shared" si="8"/>
        <v>2.2200000000000002</v>
      </c>
      <c r="D102" t="s">
        <v>14</v>
      </c>
      <c r="E102">
        <f>$G$3</f>
        <v>8.3000000000000001E-3</v>
      </c>
      <c r="F102" t="s">
        <v>6</v>
      </c>
      <c r="G102" s="58">
        <f t="shared" si="7"/>
        <v>1.8426000000000001E-2</v>
      </c>
      <c r="I102" s="58">
        <f t="shared" si="9"/>
        <v>2.1431000000000297E-2</v>
      </c>
      <c r="K102" s="12">
        <f t="shared" si="6"/>
        <v>0.02</v>
      </c>
      <c r="L102" s="12"/>
      <c r="N102" s="18"/>
      <c r="U102" s="30"/>
    </row>
    <row r="103" spans="1:21" x14ac:dyDescent="0.25">
      <c r="A103" s="17"/>
      <c r="B103">
        <v>99</v>
      </c>
      <c r="C103" s="67">
        <f t="shared" si="8"/>
        <v>2.2400000000000002</v>
      </c>
      <c r="D103" t="s">
        <v>14</v>
      </c>
      <c r="E103">
        <f t="shared" ref="E103:E107" si="14">$G$2</f>
        <v>8.3000000000000001E-3</v>
      </c>
      <c r="F103" t="s">
        <v>6</v>
      </c>
      <c r="G103" s="58">
        <f t="shared" si="7"/>
        <v>1.8592000000000001E-2</v>
      </c>
      <c r="I103" s="58">
        <f t="shared" si="9"/>
        <v>2.0023000000000298E-2</v>
      </c>
      <c r="K103" s="12">
        <f t="shared" si="6"/>
        <v>0.02</v>
      </c>
      <c r="L103" s="12"/>
      <c r="N103" s="18"/>
      <c r="U103" s="30"/>
    </row>
    <row r="104" spans="1:21" x14ac:dyDescent="0.25">
      <c r="A104" s="17"/>
      <c r="B104">
        <v>100</v>
      </c>
      <c r="C104" s="67">
        <f t="shared" si="8"/>
        <v>2.2600000000000002</v>
      </c>
      <c r="D104" t="s">
        <v>14</v>
      </c>
      <c r="E104">
        <f t="shared" si="14"/>
        <v>8.3000000000000001E-3</v>
      </c>
      <c r="F104" t="s">
        <v>6</v>
      </c>
      <c r="G104" s="58">
        <f t="shared" si="7"/>
        <v>1.8758000000000004E-2</v>
      </c>
      <c r="I104" s="58">
        <f t="shared" si="9"/>
        <v>1.8781000000000301E-2</v>
      </c>
      <c r="K104" s="12">
        <f t="shared" si="6"/>
        <v>0.01</v>
      </c>
      <c r="L104" s="12"/>
      <c r="N104" s="18"/>
      <c r="U104" s="30"/>
    </row>
    <row r="105" spans="1:21" x14ac:dyDescent="0.25">
      <c r="A105" s="17"/>
      <c r="B105">
        <v>101</v>
      </c>
      <c r="C105" s="67">
        <f t="shared" si="8"/>
        <v>2.27</v>
      </c>
      <c r="D105" t="s">
        <v>14</v>
      </c>
      <c r="E105">
        <f t="shared" si="14"/>
        <v>8.3000000000000001E-3</v>
      </c>
      <c r="F105" t="s">
        <v>6</v>
      </c>
      <c r="G105" s="58">
        <f t="shared" si="7"/>
        <v>1.8841E-2</v>
      </c>
      <c r="I105" s="58">
        <f t="shared" si="9"/>
        <v>2.7622000000000299E-2</v>
      </c>
      <c r="K105" s="38">
        <f t="shared" si="6"/>
        <v>0.02</v>
      </c>
      <c r="L105" s="12"/>
      <c r="N105" s="18"/>
      <c r="U105" s="30"/>
    </row>
    <row r="106" spans="1:21" x14ac:dyDescent="0.25">
      <c r="A106" s="17"/>
      <c r="B106">
        <v>102</v>
      </c>
      <c r="C106" s="67">
        <f t="shared" si="8"/>
        <v>2.29</v>
      </c>
      <c r="D106" t="s">
        <v>14</v>
      </c>
      <c r="E106">
        <f t="shared" si="14"/>
        <v>8.3000000000000001E-3</v>
      </c>
      <c r="F106" t="s">
        <v>6</v>
      </c>
      <c r="G106" s="58">
        <f t="shared" si="7"/>
        <v>1.9007E-2</v>
      </c>
      <c r="I106" s="58">
        <f t="shared" si="9"/>
        <v>2.6629000000000298E-2</v>
      </c>
      <c r="K106" s="12">
        <f t="shared" si="6"/>
        <v>0.02</v>
      </c>
      <c r="L106" s="12"/>
      <c r="N106" s="18"/>
      <c r="U106" s="30"/>
    </row>
    <row r="107" spans="1:21" x14ac:dyDescent="0.25">
      <c r="A107" s="17"/>
      <c r="B107">
        <v>103</v>
      </c>
      <c r="C107" s="67">
        <f t="shared" si="8"/>
        <v>2.31</v>
      </c>
      <c r="D107" t="s">
        <v>14</v>
      </c>
      <c r="E107">
        <f t="shared" si="14"/>
        <v>8.3000000000000001E-3</v>
      </c>
      <c r="F107" t="s">
        <v>6</v>
      </c>
      <c r="G107" s="58">
        <f t="shared" si="7"/>
        <v>1.9172999999999999E-2</v>
      </c>
      <c r="I107" s="58">
        <f t="shared" si="9"/>
        <v>2.5802000000000297E-2</v>
      </c>
      <c r="K107" s="12">
        <f t="shared" si="6"/>
        <v>0.02</v>
      </c>
      <c r="L107" s="12"/>
      <c r="N107" s="18"/>
      <c r="U107" s="30"/>
    </row>
    <row r="108" spans="1:21" x14ac:dyDescent="0.25">
      <c r="A108" s="17"/>
      <c r="B108">
        <v>104</v>
      </c>
      <c r="C108" s="67">
        <f t="shared" si="8"/>
        <v>2.33</v>
      </c>
      <c r="D108" t="s">
        <v>14</v>
      </c>
      <c r="E108">
        <f>$G$3</f>
        <v>8.3000000000000001E-3</v>
      </c>
      <c r="F108" t="s">
        <v>6</v>
      </c>
      <c r="G108" s="58">
        <f t="shared" si="7"/>
        <v>1.9339000000000002E-2</v>
      </c>
      <c r="I108" s="58">
        <f t="shared" si="9"/>
        <v>2.5141000000000299E-2</v>
      </c>
      <c r="K108" s="12">
        <f t="shared" si="6"/>
        <v>0.02</v>
      </c>
      <c r="L108" s="12"/>
      <c r="N108" s="18"/>
      <c r="U108" s="30"/>
    </row>
    <row r="109" spans="1:21" x14ac:dyDescent="0.25">
      <c r="A109" s="17"/>
      <c r="B109">
        <v>105</v>
      </c>
      <c r="C109" s="67">
        <f t="shared" si="8"/>
        <v>2.35</v>
      </c>
      <c r="D109" t="s">
        <v>14</v>
      </c>
      <c r="E109">
        <f>$G$3</f>
        <v>8.3000000000000001E-3</v>
      </c>
      <c r="F109" t="s">
        <v>6</v>
      </c>
      <c r="G109" s="58">
        <f t="shared" si="7"/>
        <v>1.9505000000000002E-2</v>
      </c>
      <c r="I109" s="58">
        <f t="shared" si="9"/>
        <v>2.46460000000003E-2</v>
      </c>
      <c r="K109" s="12">
        <f t="shared" si="6"/>
        <v>0.02</v>
      </c>
      <c r="L109" s="12"/>
      <c r="N109" s="18"/>
      <c r="U109" s="30"/>
    </row>
    <row r="110" spans="1:21" x14ac:dyDescent="0.25">
      <c r="A110" s="17"/>
      <c r="B110">
        <v>106</v>
      </c>
      <c r="C110" s="67">
        <f t="shared" si="8"/>
        <v>2.37</v>
      </c>
      <c r="D110" t="s">
        <v>14</v>
      </c>
      <c r="E110">
        <f t="shared" ref="E110:E114" si="15">$G$2</f>
        <v>8.3000000000000001E-3</v>
      </c>
      <c r="F110" t="s">
        <v>6</v>
      </c>
      <c r="G110" s="58">
        <f t="shared" si="7"/>
        <v>1.9671000000000001E-2</v>
      </c>
      <c r="I110" s="58">
        <f t="shared" si="9"/>
        <v>2.43170000000003E-2</v>
      </c>
      <c r="K110" s="12">
        <f t="shared" si="6"/>
        <v>0.02</v>
      </c>
      <c r="L110" s="12"/>
      <c r="N110" s="18"/>
      <c r="U110" s="30"/>
    </row>
    <row r="111" spans="1:21" x14ac:dyDescent="0.25">
      <c r="A111" s="17"/>
      <c r="B111">
        <v>107</v>
      </c>
      <c r="C111" s="67">
        <f t="shared" si="8"/>
        <v>2.39</v>
      </c>
      <c r="D111" t="s">
        <v>14</v>
      </c>
      <c r="E111">
        <f t="shared" si="15"/>
        <v>8.3000000000000001E-3</v>
      </c>
      <c r="F111" t="s">
        <v>6</v>
      </c>
      <c r="G111" s="58">
        <f t="shared" si="7"/>
        <v>1.9837E-2</v>
      </c>
      <c r="I111" s="58">
        <f t="shared" si="9"/>
        <v>2.41540000000003E-2</v>
      </c>
      <c r="K111" s="12">
        <f t="shared" si="6"/>
        <v>0.02</v>
      </c>
      <c r="L111" s="12"/>
      <c r="N111" s="18"/>
      <c r="U111" s="30"/>
    </row>
    <row r="112" spans="1:21" x14ac:dyDescent="0.25">
      <c r="A112" s="17"/>
      <c r="B112">
        <v>108</v>
      </c>
      <c r="C112" s="67">
        <f t="shared" si="8"/>
        <v>2.41</v>
      </c>
      <c r="D112" t="s">
        <v>14</v>
      </c>
      <c r="E112">
        <f t="shared" si="15"/>
        <v>8.3000000000000001E-3</v>
      </c>
      <c r="F112" t="s">
        <v>6</v>
      </c>
      <c r="G112" s="58">
        <f t="shared" si="7"/>
        <v>2.0003E-2</v>
      </c>
      <c r="I112" s="58">
        <f t="shared" si="9"/>
        <v>2.41570000000003E-2</v>
      </c>
      <c r="K112" s="12">
        <f t="shared" si="6"/>
        <v>0.02</v>
      </c>
      <c r="L112" s="12"/>
      <c r="N112" s="18"/>
      <c r="U112" s="30"/>
    </row>
    <row r="113" spans="1:21" x14ac:dyDescent="0.25">
      <c r="A113" s="17"/>
      <c r="B113">
        <v>109</v>
      </c>
      <c r="C113" s="67">
        <f t="shared" si="8"/>
        <v>2.4300000000000002</v>
      </c>
      <c r="D113" t="s">
        <v>14</v>
      </c>
      <c r="E113">
        <f t="shared" si="15"/>
        <v>8.3000000000000001E-3</v>
      </c>
      <c r="F113" t="s">
        <v>6</v>
      </c>
      <c r="G113" s="58">
        <f t="shared" si="7"/>
        <v>2.0169000000000003E-2</v>
      </c>
      <c r="I113" s="58">
        <f t="shared" si="9"/>
        <v>2.4326000000000302E-2</v>
      </c>
      <c r="K113" s="12">
        <f t="shared" si="6"/>
        <v>0.02</v>
      </c>
      <c r="L113" s="12"/>
      <c r="N113" s="18"/>
      <c r="U113" s="30"/>
    </row>
    <row r="114" spans="1:21" x14ac:dyDescent="0.25">
      <c r="A114" s="17"/>
      <c r="B114">
        <v>110</v>
      </c>
      <c r="C114" s="67">
        <f t="shared" si="8"/>
        <v>2.4500000000000002</v>
      </c>
      <c r="D114" t="s">
        <v>14</v>
      </c>
      <c r="E114">
        <f t="shared" si="15"/>
        <v>8.3000000000000001E-3</v>
      </c>
      <c r="F114" t="s">
        <v>6</v>
      </c>
      <c r="G114" s="58">
        <f t="shared" si="7"/>
        <v>2.0335000000000002E-2</v>
      </c>
      <c r="I114" s="58">
        <f t="shared" si="9"/>
        <v>2.4661000000000304E-2</v>
      </c>
      <c r="K114" s="12">
        <f t="shared" si="6"/>
        <v>0.02</v>
      </c>
      <c r="L114" s="12"/>
      <c r="N114" s="18"/>
      <c r="U114" s="30"/>
    </row>
    <row r="115" spans="1:21" x14ac:dyDescent="0.25">
      <c r="A115" s="17"/>
      <c r="B115">
        <v>111</v>
      </c>
      <c r="C115" s="67">
        <f t="shared" si="8"/>
        <v>2.4700000000000002</v>
      </c>
      <c r="D115" t="s">
        <v>14</v>
      </c>
      <c r="E115">
        <f>$G$3</f>
        <v>8.3000000000000001E-3</v>
      </c>
      <c r="F115" t="s">
        <v>6</v>
      </c>
      <c r="G115" s="58">
        <f t="shared" si="7"/>
        <v>2.0501000000000002E-2</v>
      </c>
      <c r="I115" s="58">
        <f t="shared" si="9"/>
        <v>2.5162000000000306E-2</v>
      </c>
      <c r="K115" s="12">
        <f t="shared" si="6"/>
        <v>0.02</v>
      </c>
      <c r="L115" s="12"/>
      <c r="N115" s="18"/>
      <c r="U115" s="30"/>
    </row>
    <row r="116" spans="1:21" x14ac:dyDescent="0.25">
      <c r="A116" s="17"/>
      <c r="B116">
        <v>112</v>
      </c>
      <c r="C116" s="67">
        <f t="shared" si="8"/>
        <v>2.4900000000000002</v>
      </c>
      <c r="D116" t="s">
        <v>14</v>
      </c>
      <c r="E116">
        <f>$G$3</f>
        <v>8.3000000000000001E-3</v>
      </c>
      <c r="F116" t="s">
        <v>6</v>
      </c>
      <c r="G116" s="58">
        <f t="shared" si="7"/>
        <v>2.0667000000000001E-2</v>
      </c>
      <c r="I116" s="58">
        <f t="shared" si="9"/>
        <v>2.5829000000000307E-2</v>
      </c>
      <c r="K116" s="12">
        <f t="shared" si="6"/>
        <v>0.02</v>
      </c>
      <c r="L116" s="12"/>
      <c r="N116" s="18"/>
      <c r="U116" s="30"/>
    </row>
    <row r="117" spans="1:21" x14ac:dyDescent="0.25">
      <c r="A117" s="17"/>
      <c r="B117">
        <v>113</v>
      </c>
      <c r="C117" s="67">
        <f t="shared" si="8"/>
        <v>2.5100000000000002</v>
      </c>
      <c r="D117" t="s">
        <v>14</v>
      </c>
      <c r="E117">
        <f t="shared" ref="E117:E121" si="16">$G$2</f>
        <v>8.3000000000000001E-3</v>
      </c>
      <c r="F117" t="s">
        <v>6</v>
      </c>
      <c r="G117" s="58">
        <f t="shared" si="7"/>
        <v>2.0833000000000001E-2</v>
      </c>
      <c r="I117" s="58">
        <f t="shared" si="9"/>
        <v>2.6662000000000307E-2</v>
      </c>
      <c r="K117" s="12">
        <f t="shared" si="6"/>
        <v>0.02</v>
      </c>
      <c r="L117" s="12"/>
      <c r="N117" s="18"/>
      <c r="U117" s="30"/>
    </row>
    <row r="118" spans="1:21" x14ac:dyDescent="0.25">
      <c r="A118" s="17"/>
      <c r="B118">
        <v>114</v>
      </c>
      <c r="C118" s="67">
        <f t="shared" si="8"/>
        <v>2.5300000000000002</v>
      </c>
      <c r="D118" t="s">
        <v>14</v>
      </c>
      <c r="E118">
        <f t="shared" si="16"/>
        <v>8.3000000000000001E-3</v>
      </c>
      <c r="F118" t="s">
        <v>6</v>
      </c>
      <c r="G118" s="58">
        <f t="shared" si="7"/>
        <v>2.0999000000000004E-2</v>
      </c>
      <c r="I118" s="58">
        <f t="shared" si="9"/>
        <v>2.766100000000031E-2</v>
      </c>
      <c r="K118" s="12">
        <f t="shared" si="6"/>
        <v>0.02</v>
      </c>
      <c r="L118" s="12"/>
      <c r="N118" s="18"/>
      <c r="U118" s="30"/>
    </row>
    <row r="119" spans="1:21" x14ac:dyDescent="0.25">
      <c r="A119" s="17"/>
      <c r="B119">
        <v>115</v>
      </c>
      <c r="C119" s="67">
        <f t="shared" si="8"/>
        <v>2.5500000000000003</v>
      </c>
      <c r="D119" t="s">
        <v>14</v>
      </c>
      <c r="E119">
        <f t="shared" si="16"/>
        <v>8.3000000000000001E-3</v>
      </c>
      <c r="F119" t="s">
        <v>6</v>
      </c>
      <c r="G119" s="58">
        <f t="shared" si="7"/>
        <v>2.1165000000000003E-2</v>
      </c>
      <c r="I119" s="58">
        <f t="shared" si="9"/>
        <v>2.8826000000000313E-2</v>
      </c>
      <c r="K119" s="12">
        <f t="shared" si="6"/>
        <v>0.02</v>
      </c>
      <c r="L119" s="12"/>
      <c r="N119" s="18"/>
      <c r="U119" s="30"/>
    </row>
    <row r="120" spans="1:21" x14ac:dyDescent="0.25">
      <c r="A120" s="17"/>
      <c r="B120">
        <v>116</v>
      </c>
      <c r="C120" s="67">
        <f t="shared" si="8"/>
        <v>2.5700000000000003</v>
      </c>
      <c r="D120" t="s">
        <v>14</v>
      </c>
      <c r="E120">
        <f t="shared" si="16"/>
        <v>8.3000000000000001E-3</v>
      </c>
      <c r="F120" t="s">
        <v>6</v>
      </c>
      <c r="G120" s="58">
        <f t="shared" si="7"/>
        <v>2.1331000000000003E-2</v>
      </c>
      <c r="I120" s="58">
        <f t="shared" si="9"/>
        <v>3.0157000000000315E-2</v>
      </c>
      <c r="K120" s="12">
        <f t="shared" si="6"/>
        <v>0.03</v>
      </c>
      <c r="L120" s="12"/>
      <c r="N120" s="18"/>
      <c r="U120" s="30"/>
    </row>
    <row r="121" spans="1:21" x14ac:dyDescent="0.25">
      <c r="A121" s="17"/>
      <c r="B121">
        <v>117</v>
      </c>
      <c r="C121" s="67">
        <f t="shared" si="8"/>
        <v>2.6</v>
      </c>
      <c r="D121" t="s">
        <v>14</v>
      </c>
      <c r="E121">
        <f t="shared" si="16"/>
        <v>8.3000000000000001E-3</v>
      </c>
      <c r="F121" t="s">
        <v>6</v>
      </c>
      <c r="G121" s="58">
        <f t="shared" si="7"/>
        <v>2.1580000000000002E-2</v>
      </c>
      <c r="I121" s="58">
        <f t="shared" si="9"/>
        <v>2.1737000000000319E-2</v>
      </c>
      <c r="K121" s="12">
        <f t="shared" si="6"/>
        <v>0.02</v>
      </c>
      <c r="L121" s="12"/>
      <c r="N121" s="18"/>
      <c r="U121" s="30"/>
    </row>
    <row r="122" spans="1:21" x14ac:dyDescent="0.25">
      <c r="A122" s="17"/>
      <c r="B122">
        <v>118</v>
      </c>
      <c r="C122" s="67">
        <f t="shared" si="8"/>
        <v>2.62</v>
      </c>
      <c r="D122" t="s">
        <v>14</v>
      </c>
      <c r="E122">
        <f>$G$3</f>
        <v>8.3000000000000001E-3</v>
      </c>
      <c r="F122" t="s">
        <v>6</v>
      </c>
      <c r="G122" s="58">
        <f t="shared" si="7"/>
        <v>2.1746000000000001E-2</v>
      </c>
      <c r="I122" s="58">
        <f t="shared" si="9"/>
        <v>2.348300000000032E-2</v>
      </c>
      <c r="K122" s="12">
        <f t="shared" si="6"/>
        <v>0.02</v>
      </c>
      <c r="L122" s="12"/>
      <c r="N122" s="18"/>
      <c r="U122" s="30"/>
    </row>
    <row r="123" spans="1:21" x14ac:dyDescent="0.25">
      <c r="A123" s="17"/>
      <c r="B123">
        <v>119</v>
      </c>
      <c r="C123" s="67">
        <f t="shared" si="8"/>
        <v>2.64</v>
      </c>
      <c r="D123" t="s">
        <v>14</v>
      </c>
      <c r="E123">
        <f>$G$3</f>
        <v>8.3000000000000001E-3</v>
      </c>
      <c r="F123" t="s">
        <v>6</v>
      </c>
      <c r="G123" s="58">
        <f t="shared" si="7"/>
        <v>2.1912000000000001E-2</v>
      </c>
      <c r="I123" s="58">
        <f t="shared" si="9"/>
        <v>2.539500000000032E-2</v>
      </c>
      <c r="K123" s="12">
        <f t="shared" si="6"/>
        <v>0.02</v>
      </c>
      <c r="L123" s="12"/>
      <c r="N123" s="18"/>
      <c r="U123" s="30"/>
    </row>
    <row r="124" spans="1:21" x14ac:dyDescent="0.25">
      <c r="A124" s="17"/>
      <c r="B124" s="1">
        <v>120</v>
      </c>
      <c r="C124" s="80">
        <f t="shared" si="8"/>
        <v>2.66</v>
      </c>
      <c r="D124" s="1" t="s">
        <v>14</v>
      </c>
      <c r="E124" s="1">
        <f t="shared" ref="E124" si="17">$G$2</f>
        <v>8.3000000000000001E-3</v>
      </c>
      <c r="F124" s="1" t="s">
        <v>6</v>
      </c>
      <c r="G124" s="59">
        <f t="shared" si="7"/>
        <v>2.2078E-2</v>
      </c>
      <c r="H124" s="1"/>
      <c r="I124" s="81">
        <f t="shared" si="9"/>
        <v>2.747300000000032E-2</v>
      </c>
      <c r="J124" s="1"/>
      <c r="K124" s="13">
        <f t="shared" si="6"/>
        <v>0.02</v>
      </c>
      <c r="L124" s="13"/>
      <c r="M124" s="1"/>
      <c r="N124" s="19"/>
      <c r="O124" t="s">
        <v>18</v>
      </c>
      <c r="Q124">
        <f>+C3*1</f>
        <v>1</v>
      </c>
      <c r="U124" s="30"/>
    </row>
  </sheetData>
  <mergeCells count="1">
    <mergeCell ref="K1:N1"/>
  </mergeCells>
  <hyperlinks>
    <hyperlink ref="Q2" r:id="rId1"/>
  </hyperlinks>
  <pageMargins left="0.75" right="0.75" top="1" bottom="1" header="0.5" footer="0.5"/>
  <pageSetup orientation="portrait" horizontalDpi="4294967292" verticalDpi="4294967292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7"/>
  <sheetViews>
    <sheetView zoomScale="80" zoomScaleNormal="80" workbookViewId="0">
      <pane ySplit="4" topLeftCell="A5" activePane="bottomLeft" state="frozen"/>
      <selection pane="bottomLeft" activeCell="C3" sqref="C3"/>
    </sheetView>
  </sheetViews>
  <sheetFormatPr defaultColWidth="11" defaultRowHeight="15.75" x14ac:dyDescent="0.25"/>
  <cols>
    <col min="2" max="2" width="10.625" customWidth="1"/>
    <col min="3" max="3" width="14.125" bestFit="1" customWidth="1"/>
    <col min="4" max="4" width="2.125" customWidth="1"/>
    <col min="5" max="5" width="8.625" customWidth="1"/>
    <col min="6" max="6" width="1.875" bestFit="1" customWidth="1"/>
    <col min="7" max="7" width="12.625" bestFit="1" customWidth="1"/>
    <col min="8" max="8" width="3.875" customWidth="1"/>
    <col min="9" max="9" width="13" bestFit="1" customWidth="1"/>
    <col min="10" max="10" width="1.5" bestFit="1" customWidth="1"/>
    <col min="11" max="11" width="14.875" customWidth="1"/>
    <col min="12" max="12" width="12.625" bestFit="1" customWidth="1"/>
    <col min="15" max="15" width="8.875" bestFit="1" customWidth="1"/>
    <col min="16" max="16" width="14.125" customWidth="1"/>
    <col min="17" max="17" width="16.375" bestFit="1" customWidth="1"/>
    <col min="18" max="18" width="17.25" customWidth="1"/>
    <col min="19" max="19" width="6.375" customWidth="1"/>
    <col min="20" max="20" width="8.125" customWidth="1"/>
    <col min="21" max="21" width="19.625" customWidth="1"/>
    <col min="22" max="22" width="1.5" customWidth="1"/>
  </cols>
  <sheetData>
    <row r="1" spans="1:26" ht="28.5" customHeight="1" x14ac:dyDescent="0.4">
      <c r="B1" s="27" t="s">
        <v>21</v>
      </c>
      <c r="C1" s="28"/>
      <c r="D1" s="28"/>
      <c r="E1" s="28"/>
      <c r="F1" s="28"/>
      <c r="G1" s="28"/>
      <c r="H1" s="28"/>
      <c r="I1" s="28"/>
      <c r="J1" s="28"/>
      <c r="K1" s="46" t="s">
        <v>22</v>
      </c>
      <c r="L1" s="46"/>
      <c r="M1" s="46"/>
      <c r="N1" s="46"/>
      <c r="Q1" s="22" t="s">
        <v>24</v>
      </c>
      <c r="R1" s="22"/>
      <c r="S1" s="22"/>
      <c r="T1" s="23"/>
      <c r="V1" s="39"/>
      <c r="W1" s="39"/>
      <c r="X1" s="39"/>
      <c r="Y1" s="39"/>
      <c r="Z1" s="39"/>
    </row>
    <row r="2" spans="1:26" x14ac:dyDescent="0.25">
      <c r="B2" s="10" t="s">
        <v>20</v>
      </c>
      <c r="C2" s="7"/>
      <c r="E2" t="s">
        <v>19</v>
      </c>
      <c r="G2" s="22">
        <v>6.6E-3</v>
      </c>
      <c r="K2" s="9"/>
      <c r="L2" s="8"/>
      <c r="M2" s="2" t="s">
        <v>0</v>
      </c>
      <c r="N2" s="22" t="s">
        <v>27</v>
      </c>
      <c r="Q2" s="24" t="s">
        <v>23</v>
      </c>
      <c r="R2" s="22"/>
      <c r="S2" s="22"/>
      <c r="T2" s="22"/>
    </row>
    <row r="3" spans="1:26" ht="33.75" x14ac:dyDescent="0.4">
      <c r="B3" s="5" t="s">
        <v>1</v>
      </c>
      <c r="C3" s="29">
        <v>1</v>
      </c>
      <c r="G3" s="43">
        <v>6.6E-3</v>
      </c>
      <c r="K3" s="6" t="s">
        <v>2</v>
      </c>
      <c r="L3">
        <v>0.01</v>
      </c>
      <c r="M3" s="22">
        <v>0.01</v>
      </c>
      <c r="Q3" s="78" t="s">
        <v>32</v>
      </c>
      <c r="R3" s="79">
        <f>+C64+I64</f>
        <v>1.4816020000000005</v>
      </c>
      <c r="S3" s="35"/>
      <c r="T3" s="35"/>
      <c r="U3" s="45"/>
      <c r="V3" s="44"/>
      <c r="W3" s="44"/>
      <c r="X3" s="40"/>
      <c r="Y3" s="35"/>
      <c r="Z3" s="40"/>
    </row>
    <row r="4" spans="1:26" ht="33.75" x14ac:dyDescent="0.4">
      <c r="B4" s="3" t="s">
        <v>3</v>
      </c>
      <c r="C4" s="4" t="s">
        <v>26</v>
      </c>
      <c r="D4" s="3" t="s">
        <v>4</v>
      </c>
      <c r="E4" s="4" t="s">
        <v>5</v>
      </c>
      <c r="F4" s="3" t="s">
        <v>6</v>
      </c>
      <c r="G4" s="4" t="s">
        <v>25</v>
      </c>
      <c r="H4" s="3"/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P4" s="3" t="s">
        <v>13</v>
      </c>
      <c r="R4" s="47" t="s">
        <v>31</v>
      </c>
      <c r="S4" s="48"/>
      <c r="T4" s="48"/>
      <c r="U4" s="49" t="s">
        <v>30</v>
      </c>
      <c r="V4" s="40"/>
      <c r="W4" s="40"/>
      <c r="X4" s="40"/>
      <c r="Y4" s="35"/>
      <c r="Z4" s="40"/>
    </row>
    <row r="5" spans="1:26" x14ac:dyDescent="0.25">
      <c r="A5" s="31"/>
      <c r="B5" s="32">
        <v>1</v>
      </c>
      <c r="C5" s="71">
        <f>C3</f>
        <v>1</v>
      </c>
      <c r="D5" s="32" t="s">
        <v>14</v>
      </c>
      <c r="E5" s="32">
        <f t="shared" ref="E5:E64" si="0">$G$2</f>
        <v>6.6E-3</v>
      </c>
      <c r="F5" s="32" t="s">
        <v>6</v>
      </c>
      <c r="G5" s="56">
        <f>(C5*E5)</f>
        <v>6.6E-3</v>
      </c>
      <c r="H5" s="32"/>
      <c r="I5" s="56">
        <f>G5</f>
        <v>6.6E-3</v>
      </c>
      <c r="J5" s="32" t="s">
        <v>8</v>
      </c>
      <c r="K5" s="33">
        <f t="shared" ref="K5:K64" si="1">INT(I5/M$3)*M$3</f>
        <v>0</v>
      </c>
      <c r="L5" s="33"/>
      <c r="M5" s="32"/>
      <c r="N5" s="37"/>
      <c r="O5" s="20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5">
      <c r="A6" s="34"/>
      <c r="B6" s="35">
        <v>2</v>
      </c>
      <c r="C6" s="72">
        <f>C5+K5+N5</f>
        <v>1</v>
      </c>
      <c r="D6" s="35" t="s">
        <v>14</v>
      </c>
      <c r="E6" s="35">
        <f t="shared" si="0"/>
        <v>6.6E-3</v>
      </c>
      <c r="F6" s="35" t="s">
        <v>6</v>
      </c>
      <c r="G6" s="61">
        <f t="shared" ref="G6:G64" si="2">(C6*E6)</f>
        <v>6.6E-3</v>
      </c>
      <c r="H6" s="35"/>
      <c r="I6" s="61">
        <f>(I5-K5)+G6-M5</f>
        <v>1.32E-2</v>
      </c>
      <c r="J6" s="35" t="s">
        <v>8</v>
      </c>
      <c r="K6" s="36">
        <f t="shared" si="1"/>
        <v>0.01</v>
      </c>
      <c r="L6" s="36"/>
      <c r="M6" s="35"/>
      <c r="N6" s="37"/>
      <c r="O6" s="20"/>
      <c r="P6" s="11"/>
      <c r="Q6" s="20"/>
      <c r="R6" s="50"/>
      <c r="S6" s="35"/>
      <c r="T6" s="35"/>
      <c r="U6" s="35"/>
      <c r="V6" s="35"/>
      <c r="W6" s="35"/>
      <c r="X6" s="35"/>
      <c r="Y6" s="35"/>
      <c r="Z6" s="35"/>
    </row>
    <row r="7" spans="1:26" x14ac:dyDescent="0.25">
      <c r="A7" s="34"/>
      <c r="B7" s="35">
        <v>3</v>
      </c>
      <c r="C7" s="72">
        <f t="shared" ref="C7:C64" si="3">C6+K6+N6</f>
        <v>1.01</v>
      </c>
      <c r="D7" s="35" t="s">
        <v>14</v>
      </c>
      <c r="E7" s="35">
        <f t="shared" si="0"/>
        <v>6.6E-3</v>
      </c>
      <c r="F7" s="35" t="s">
        <v>6</v>
      </c>
      <c r="G7" s="61">
        <f t="shared" si="2"/>
        <v>6.6660000000000001E-3</v>
      </c>
      <c r="H7" s="35"/>
      <c r="I7" s="61">
        <f t="shared" ref="I7:I64" si="4">(I6-K6)+G7-M6</f>
        <v>9.8659999999999998E-3</v>
      </c>
      <c r="J7" s="35" t="s">
        <v>8</v>
      </c>
      <c r="K7" s="36">
        <f t="shared" si="1"/>
        <v>0</v>
      </c>
      <c r="L7" s="36"/>
      <c r="M7" s="35"/>
      <c r="N7" s="37"/>
      <c r="O7" s="20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5">
      <c r="A8" s="34"/>
      <c r="B8" s="35">
        <v>4</v>
      </c>
      <c r="C8" s="72">
        <f t="shared" si="3"/>
        <v>1.01</v>
      </c>
      <c r="D8" s="35" t="s">
        <v>14</v>
      </c>
      <c r="E8" s="35">
        <f t="shared" si="0"/>
        <v>6.6E-3</v>
      </c>
      <c r="F8" s="35" t="s">
        <v>6</v>
      </c>
      <c r="G8" s="61">
        <f t="shared" si="2"/>
        <v>6.6660000000000001E-3</v>
      </c>
      <c r="H8" s="35"/>
      <c r="I8" s="61">
        <f t="shared" si="4"/>
        <v>1.6531999999999998E-2</v>
      </c>
      <c r="J8" s="35" t="s">
        <v>8</v>
      </c>
      <c r="K8" s="36">
        <f t="shared" si="1"/>
        <v>0.01</v>
      </c>
      <c r="L8" s="36"/>
      <c r="M8" s="35"/>
      <c r="N8" s="37"/>
      <c r="O8" s="20"/>
      <c r="R8" s="35"/>
      <c r="S8" s="35"/>
      <c r="T8" s="35"/>
      <c r="U8" s="42"/>
      <c r="V8" s="35"/>
      <c r="W8" s="35"/>
      <c r="X8" s="35"/>
      <c r="Y8" s="35"/>
      <c r="Z8" s="35"/>
    </row>
    <row r="9" spans="1:26" x14ac:dyDescent="0.25">
      <c r="A9" s="34"/>
      <c r="B9" s="35">
        <v>5</v>
      </c>
      <c r="C9" s="72">
        <f t="shared" si="3"/>
        <v>1.02</v>
      </c>
      <c r="D9" s="35" t="s">
        <v>14</v>
      </c>
      <c r="E9" s="35">
        <f t="shared" si="0"/>
        <v>6.6E-3</v>
      </c>
      <c r="F9" s="35" t="s">
        <v>6</v>
      </c>
      <c r="G9" s="61">
        <f t="shared" si="2"/>
        <v>6.7320000000000001E-3</v>
      </c>
      <c r="H9" s="35"/>
      <c r="I9" s="61">
        <f t="shared" si="4"/>
        <v>1.3263999999999998E-2</v>
      </c>
      <c r="J9" s="35" t="s">
        <v>8</v>
      </c>
      <c r="K9" s="36">
        <f t="shared" si="1"/>
        <v>0.01</v>
      </c>
      <c r="L9" s="36"/>
      <c r="M9" s="35"/>
      <c r="N9" s="37"/>
      <c r="O9" s="20"/>
      <c r="R9" s="35"/>
      <c r="S9" s="35"/>
      <c r="T9" s="35"/>
      <c r="U9" s="42"/>
      <c r="V9" s="35"/>
      <c r="W9" s="35"/>
      <c r="X9" s="35"/>
      <c r="Y9" s="35"/>
      <c r="Z9" s="35"/>
    </row>
    <row r="10" spans="1:26" x14ac:dyDescent="0.25">
      <c r="A10" s="34"/>
      <c r="B10" s="35">
        <v>6</v>
      </c>
      <c r="C10" s="72">
        <f t="shared" si="3"/>
        <v>1.03</v>
      </c>
      <c r="D10" s="35" t="s">
        <v>14</v>
      </c>
      <c r="E10" s="35">
        <f>$G$3</f>
        <v>6.6E-3</v>
      </c>
      <c r="F10" s="35" t="s">
        <v>6</v>
      </c>
      <c r="G10" s="61">
        <f t="shared" si="2"/>
        <v>6.7980000000000002E-3</v>
      </c>
      <c r="H10" s="35"/>
      <c r="I10" s="61">
        <f t="shared" si="4"/>
        <v>1.0061999999999998E-2</v>
      </c>
      <c r="J10" s="35" t="s">
        <v>8</v>
      </c>
      <c r="K10" s="36">
        <f t="shared" si="1"/>
        <v>0.01</v>
      </c>
      <c r="L10" s="36"/>
      <c r="M10" s="35"/>
      <c r="N10" s="37"/>
      <c r="O10" s="20"/>
      <c r="R10" s="35"/>
      <c r="S10" s="35"/>
      <c r="T10" s="35"/>
      <c r="U10" s="42"/>
      <c r="V10" s="35"/>
      <c r="W10" s="35"/>
      <c r="X10" s="35"/>
      <c r="Y10" s="35"/>
      <c r="Z10" s="35"/>
    </row>
    <row r="11" spans="1:26" x14ac:dyDescent="0.25">
      <c r="A11" s="34"/>
      <c r="B11" s="35">
        <v>7</v>
      </c>
      <c r="C11" s="72">
        <f t="shared" si="3"/>
        <v>1.04</v>
      </c>
      <c r="D11" s="35" t="s">
        <v>14</v>
      </c>
      <c r="E11" s="41">
        <f>$G$3</f>
        <v>6.6E-3</v>
      </c>
      <c r="F11" s="35" t="s">
        <v>6</v>
      </c>
      <c r="G11" s="61">
        <f t="shared" si="2"/>
        <v>6.8640000000000003E-3</v>
      </c>
      <c r="H11" s="35"/>
      <c r="I11" s="61">
        <f t="shared" si="4"/>
        <v>6.9259999999999981E-3</v>
      </c>
      <c r="J11" s="35" t="s">
        <v>8</v>
      </c>
      <c r="K11" s="36">
        <f t="shared" si="1"/>
        <v>0</v>
      </c>
      <c r="L11" s="36"/>
      <c r="M11" s="35"/>
      <c r="N11" s="37"/>
      <c r="O11" s="20"/>
      <c r="R11" s="35"/>
      <c r="S11" s="35"/>
      <c r="T11" s="35"/>
      <c r="U11" s="42"/>
      <c r="V11" s="35"/>
      <c r="W11" s="35"/>
      <c r="X11" s="35"/>
      <c r="Y11" s="35"/>
      <c r="Z11" s="35"/>
    </row>
    <row r="12" spans="1:26" x14ac:dyDescent="0.25">
      <c r="A12" s="34"/>
      <c r="B12" s="35">
        <v>8</v>
      </c>
      <c r="C12" s="72">
        <f t="shared" si="3"/>
        <v>1.04</v>
      </c>
      <c r="D12" s="35" t="s">
        <v>14</v>
      </c>
      <c r="E12" s="41">
        <f t="shared" si="0"/>
        <v>6.6E-3</v>
      </c>
      <c r="F12" s="35" t="s">
        <v>6</v>
      </c>
      <c r="G12" s="61">
        <f t="shared" si="2"/>
        <v>6.8640000000000003E-3</v>
      </c>
      <c r="H12" s="35"/>
      <c r="I12" s="61">
        <f t="shared" si="4"/>
        <v>1.3789999999999998E-2</v>
      </c>
      <c r="J12" s="35" t="s">
        <v>8</v>
      </c>
      <c r="K12" s="36">
        <f t="shared" si="1"/>
        <v>0.01</v>
      </c>
      <c r="L12" s="36"/>
      <c r="M12" s="35"/>
      <c r="N12" s="37"/>
      <c r="O12" s="20"/>
      <c r="R12" s="35"/>
      <c r="S12" s="35"/>
      <c r="T12" s="35"/>
      <c r="U12" s="42"/>
      <c r="V12" s="35"/>
      <c r="W12" s="35"/>
      <c r="X12" s="35"/>
      <c r="Y12" s="35"/>
      <c r="Z12" s="35"/>
    </row>
    <row r="13" spans="1:26" x14ac:dyDescent="0.25">
      <c r="A13" s="34"/>
      <c r="B13" s="35">
        <v>9</v>
      </c>
      <c r="C13" s="72">
        <f t="shared" si="3"/>
        <v>1.05</v>
      </c>
      <c r="D13" s="35" t="s">
        <v>14</v>
      </c>
      <c r="E13" s="41">
        <f t="shared" si="0"/>
        <v>6.6E-3</v>
      </c>
      <c r="F13" s="35" t="s">
        <v>6</v>
      </c>
      <c r="G13" s="61">
        <f t="shared" si="2"/>
        <v>6.9300000000000004E-3</v>
      </c>
      <c r="H13" s="35"/>
      <c r="I13" s="61">
        <f t="shared" si="4"/>
        <v>1.0719999999999999E-2</v>
      </c>
      <c r="J13" s="35" t="s">
        <v>8</v>
      </c>
      <c r="K13" s="36">
        <f t="shared" si="1"/>
        <v>0.01</v>
      </c>
      <c r="L13" s="36"/>
      <c r="M13" s="35"/>
      <c r="N13" s="37"/>
      <c r="O13" s="20"/>
      <c r="R13" s="35"/>
      <c r="S13" s="35"/>
      <c r="T13" s="35"/>
      <c r="U13" s="42"/>
      <c r="V13" s="35"/>
      <c r="W13" s="35"/>
      <c r="X13" s="35"/>
      <c r="Y13" s="35"/>
      <c r="Z13" s="35"/>
    </row>
    <row r="14" spans="1:26" x14ac:dyDescent="0.25">
      <c r="A14" s="34"/>
      <c r="B14" s="35">
        <v>10</v>
      </c>
      <c r="C14" s="72">
        <f t="shared" si="3"/>
        <v>1.06</v>
      </c>
      <c r="D14" s="35" t="s">
        <v>14</v>
      </c>
      <c r="E14" s="41">
        <f t="shared" si="0"/>
        <v>6.6E-3</v>
      </c>
      <c r="F14" s="35" t="s">
        <v>6</v>
      </c>
      <c r="G14" s="61">
        <f t="shared" si="2"/>
        <v>6.9960000000000005E-3</v>
      </c>
      <c r="H14" s="35"/>
      <c r="I14" s="61">
        <f t="shared" si="4"/>
        <v>7.7159999999999989E-3</v>
      </c>
      <c r="J14" s="35" t="s">
        <v>8</v>
      </c>
      <c r="K14" s="36">
        <f t="shared" si="1"/>
        <v>0</v>
      </c>
      <c r="L14" s="36"/>
      <c r="M14" s="35"/>
      <c r="N14" s="37"/>
      <c r="O14" s="20"/>
      <c r="R14" s="35"/>
      <c r="S14" s="35"/>
      <c r="T14" s="35"/>
      <c r="U14" s="42"/>
      <c r="V14" s="35"/>
      <c r="W14" s="35"/>
      <c r="X14" s="35"/>
      <c r="Y14" s="35"/>
      <c r="Z14" s="35"/>
    </row>
    <row r="15" spans="1:26" x14ac:dyDescent="0.25">
      <c r="A15" s="34"/>
      <c r="B15" s="35">
        <v>11</v>
      </c>
      <c r="C15" s="72">
        <f t="shared" si="3"/>
        <v>1.06</v>
      </c>
      <c r="D15" s="35" t="s">
        <v>14</v>
      </c>
      <c r="E15" s="41">
        <f t="shared" si="0"/>
        <v>6.6E-3</v>
      </c>
      <c r="F15" s="35" t="s">
        <v>6</v>
      </c>
      <c r="G15" s="61">
        <f t="shared" si="2"/>
        <v>6.9960000000000005E-3</v>
      </c>
      <c r="H15" s="35"/>
      <c r="I15" s="61">
        <f t="shared" si="4"/>
        <v>1.4711999999999999E-2</v>
      </c>
      <c r="J15" s="35" t="s">
        <v>8</v>
      </c>
      <c r="K15" s="36">
        <f t="shared" si="1"/>
        <v>0.01</v>
      </c>
      <c r="L15" s="36"/>
      <c r="M15" s="35"/>
      <c r="N15" s="37"/>
      <c r="O15" s="20"/>
      <c r="R15" s="35"/>
      <c r="S15" s="35"/>
      <c r="T15" s="35"/>
      <c r="U15" s="42"/>
      <c r="V15" s="35"/>
      <c r="W15" s="35"/>
      <c r="X15" s="35"/>
      <c r="Y15" s="35"/>
      <c r="Z15" s="35"/>
    </row>
    <row r="16" spans="1:26" x14ac:dyDescent="0.25">
      <c r="A16" s="34"/>
      <c r="B16" s="35">
        <v>12</v>
      </c>
      <c r="C16" s="72">
        <f t="shared" si="3"/>
        <v>1.07</v>
      </c>
      <c r="D16" s="35" t="s">
        <v>14</v>
      </c>
      <c r="E16" s="41">
        <f t="shared" si="0"/>
        <v>6.6E-3</v>
      </c>
      <c r="F16" s="35" t="s">
        <v>6</v>
      </c>
      <c r="G16" s="61">
        <f t="shared" si="2"/>
        <v>7.0620000000000006E-3</v>
      </c>
      <c r="H16" s="35"/>
      <c r="I16" s="61">
        <f t="shared" si="4"/>
        <v>1.1774E-2</v>
      </c>
      <c r="J16" s="35" t="s">
        <v>8</v>
      </c>
      <c r="K16" s="36">
        <f t="shared" si="1"/>
        <v>0.01</v>
      </c>
      <c r="L16" s="36"/>
      <c r="M16" s="35"/>
      <c r="N16" s="37"/>
      <c r="O16" s="20"/>
      <c r="R16" s="35"/>
      <c r="S16" s="35"/>
      <c r="T16" s="35"/>
      <c r="U16" s="42"/>
      <c r="V16" s="35"/>
      <c r="W16" s="35"/>
      <c r="X16" s="35"/>
      <c r="Y16" s="35"/>
      <c r="Z16" s="35"/>
    </row>
    <row r="17" spans="1:26" x14ac:dyDescent="0.25">
      <c r="A17" s="34"/>
      <c r="B17" s="35">
        <v>13</v>
      </c>
      <c r="C17" s="72">
        <f t="shared" si="3"/>
        <v>1.08</v>
      </c>
      <c r="D17" s="35" t="s">
        <v>14</v>
      </c>
      <c r="E17" s="41">
        <f>$G$3</f>
        <v>6.6E-3</v>
      </c>
      <c r="F17" s="35" t="s">
        <v>6</v>
      </c>
      <c r="G17" s="61">
        <f t="shared" si="2"/>
        <v>7.1280000000000007E-3</v>
      </c>
      <c r="H17" s="35"/>
      <c r="I17" s="61">
        <f t="shared" si="4"/>
        <v>8.9020000000000002E-3</v>
      </c>
      <c r="J17" s="35"/>
      <c r="K17" s="36">
        <f t="shared" si="1"/>
        <v>0</v>
      </c>
      <c r="L17" s="36"/>
      <c r="M17" s="35"/>
      <c r="N17" s="37"/>
      <c r="O17" s="21"/>
      <c r="R17" s="35"/>
      <c r="S17" s="35"/>
      <c r="T17" s="35"/>
      <c r="U17" s="42"/>
      <c r="V17" s="35"/>
      <c r="W17" s="35"/>
      <c r="X17" s="35"/>
      <c r="Y17" s="35"/>
      <c r="Z17" s="35"/>
    </row>
    <row r="18" spans="1:26" x14ac:dyDescent="0.25">
      <c r="A18" s="34"/>
      <c r="B18" s="35">
        <v>14</v>
      </c>
      <c r="C18" s="72">
        <f t="shared" si="3"/>
        <v>1.08</v>
      </c>
      <c r="D18" s="35" t="s">
        <v>14</v>
      </c>
      <c r="E18" s="41">
        <f>$G$3</f>
        <v>6.6E-3</v>
      </c>
      <c r="F18" s="35" t="s">
        <v>6</v>
      </c>
      <c r="G18" s="61">
        <f t="shared" si="2"/>
        <v>7.1280000000000007E-3</v>
      </c>
      <c r="H18" s="35"/>
      <c r="I18" s="61">
        <f t="shared" si="4"/>
        <v>1.6030000000000003E-2</v>
      </c>
      <c r="J18" s="35"/>
      <c r="K18" s="36">
        <f t="shared" si="1"/>
        <v>0.01</v>
      </c>
      <c r="L18" s="36"/>
      <c r="M18" s="35"/>
      <c r="N18" s="37"/>
      <c r="O18" s="21"/>
      <c r="R18" s="35"/>
      <c r="S18" s="35"/>
      <c r="T18" s="35"/>
      <c r="U18" s="42"/>
      <c r="V18" s="35"/>
      <c r="W18" s="35"/>
      <c r="X18" s="35"/>
      <c r="Y18" s="35"/>
      <c r="Z18" s="35"/>
    </row>
    <row r="19" spans="1:26" x14ac:dyDescent="0.25">
      <c r="A19" s="34"/>
      <c r="B19" s="35">
        <v>15</v>
      </c>
      <c r="C19" s="72">
        <f t="shared" si="3"/>
        <v>1.0900000000000001</v>
      </c>
      <c r="D19" s="35" t="s">
        <v>14</v>
      </c>
      <c r="E19" s="41">
        <f t="shared" si="0"/>
        <v>6.6E-3</v>
      </c>
      <c r="F19" s="35" t="s">
        <v>6</v>
      </c>
      <c r="G19" s="61">
        <f t="shared" si="2"/>
        <v>7.1940000000000007E-3</v>
      </c>
      <c r="H19" s="35"/>
      <c r="I19" s="61">
        <f t="shared" si="4"/>
        <v>1.3224000000000003E-2</v>
      </c>
      <c r="J19" s="35"/>
      <c r="K19" s="36">
        <f t="shared" si="1"/>
        <v>0.01</v>
      </c>
      <c r="L19" s="36"/>
      <c r="M19" s="35"/>
      <c r="N19" s="37"/>
      <c r="O19" s="20"/>
      <c r="R19" s="35"/>
      <c r="S19" s="35"/>
      <c r="T19" s="35"/>
      <c r="U19" s="42"/>
      <c r="V19" s="35"/>
      <c r="W19" s="35"/>
      <c r="X19" s="35"/>
      <c r="Y19" s="35"/>
      <c r="Z19" s="35"/>
    </row>
    <row r="20" spans="1:26" x14ac:dyDescent="0.25">
      <c r="A20" s="34"/>
      <c r="B20" s="35">
        <v>16</v>
      </c>
      <c r="C20" s="72">
        <f t="shared" si="3"/>
        <v>1.1000000000000001</v>
      </c>
      <c r="D20" s="35" t="s">
        <v>14</v>
      </c>
      <c r="E20" s="41">
        <f t="shared" si="0"/>
        <v>6.6E-3</v>
      </c>
      <c r="F20" s="35" t="s">
        <v>6</v>
      </c>
      <c r="G20" s="61">
        <f t="shared" si="2"/>
        <v>7.2600000000000008E-3</v>
      </c>
      <c r="H20" s="35"/>
      <c r="I20" s="61">
        <f t="shared" si="4"/>
        <v>1.0484000000000004E-2</v>
      </c>
      <c r="J20" s="35"/>
      <c r="K20" s="36">
        <f t="shared" si="1"/>
        <v>0.01</v>
      </c>
      <c r="L20" s="36"/>
      <c r="M20" s="35"/>
      <c r="N20" s="37"/>
      <c r="O20" s="20"/>
      <c r="R20" s="35"/>
      <c r="S20" s="35"/>
      <c r="T20" s="35"/>
      <c r="U20" s="42"/>
      <c r="V20" s="35"/>
      <c r="W20" s="35"/>
      <c r="X20" s="35"/>
      <c r="Y20" s="35"/>
      <c r="Z20" s="35"/>
    </row>
    <row r="21" spans="1:26" x14ac:dyDescent="0.25">
      <c r="A21" s="34"/>
      <c r="B21" s="35">
        <v>17</v>
      </c>
      <c r="C21" s="72">
        <f t="shared" si="3"/>
        <v>1.1100000000000001</v>
      </c>
      <c r="D21" s="35" t="s">
        <v>14</v>
      </c>
      <c r="E21" s="41">
        <f t="shared" si="0"/>
        <v>6.6E-3</v>
      </c>
      <c r="F21" s="35" t="s">
        <v>6</v>
      </c>
      <c r="G21" s="61">
        <f t="shared" si="2"/>
        <v>7.3260000000000009E-3</v>
      </c>
      <c r="H21" s="35"/>
      <c r="I21" s="61">
        <f t="shared" si="4"/>
        <v>7.8100000000000044E-3</v>
      </c>
      <c r="J21" s="35"/>
      <c r="K21" s="36">
        <f t="shared" si="1"/>
        <v>0</v>
      </c>
      <c r="L21" s="36"/>
      <c r="M21" s="35"/>
      <c r="N21" s="37"/>
      <c r="O21" s="25"/>
      <c r="R21" s="35"/>
      <c r="S21" s="35"/>
      <c r="T21" s="35"/>
      <c r="U21" s="42"/>
      <c r="V21" s="35"/>
      <c r="W21" s="35"/>
      <c r="X21" s="35"/>
      <c r="Y21" s="35"/>
      <c r="Z21" s="35"/>
    </row>
    <row r="22" spans="1:26" x14ac:dyDescent="0.25">
      <c r="A22" s="34"/>
      <c r="B22" s="35">
        <v>18</v>
      </c>
      <c r="C22" s="72">
        <f t="shared" si="3"/>
        <v>1.1100000000000001</v>
      </c>
      <c r="D22" s="35" t="s">
        <v>14</v>
      </c>
      <c r="E22" s="41">
        <f t="shared" si="0"/>
        <v>6.6E-3</v>
      </c>
      <c r="F22" s="35" t="s">
        <v>6</v>
      </c>
      <c r="G22" s="61">
        <f t="shared" si="2"/>
        <v>7.3260000000000009E-3</v>
      </c>
      <c r="H22" s="35"/>
      <c r="I22" s="61">
        <f t="shared" si="4"/>
        <v>1.5136000000000005E-2</v>
      </c>
      <c r="J22" s="35"/>
      <c r="K22" s="36">
        <f t="shared" si="1"/>
        <v>0.01</v>
      </c>
      <c r="L22" s="36"/>
      <c r="M22" s="35"/>
      <c r="N22" s="37"/>
      <c r="O22" s="26"/>
      <c r="R22" s="35"/>
      <c r="S22" s="35"/>
      <c r="T22" s="35"/>
      <c r="U22" s="42"/>
      <c r="V22" s="35"/>
      <c r="W22" s="35"/>
      <c r="X22" s="35"/>
      <c r="Y22" s="35"/>
      <c r="Z22" s="35"/>
    </row>
    <row r="23" spans="1:26" x14ac:dyDescent="0.25">
      <c r="A23" s="34"/>
      <c r="B23" s="35">
        <v>19</v>
      </c>
      <c r="C23" s="72">
        <f t="shared" si="3"/>
        <v>1.1200000000000001</v>
      </c>
      <c r="D23" s="35" t="s">
        <v>14</v>
      </c>
      <c r="E23" s="41">
        <f t="shared" si="0"/>
        <v>6.6E-3</v>
      </c>
      <c r="F23" s="35" t="s">
        <v>6</v>
      </c>
      <c r="G23" s="61">
        <f t="shared" si="2"/>
        <v>7.392000000000001E-3</v>
      </c>
      <c r="H23" s="35"/>
      <c r="I23" s="61">
        <f t="shared" si="4"/>
        <v>1.2528000000000006E-2</v>
      </c>
      <c r="J23" s="35"/>
      <c r="K23" s="36">
        <f t="shared" si="1"/>
        <v>0.01</v>
      </c>
      <c r="L23" s="36"/>
      <c r="M23" s="35"/>
      <c r="N23" s="37"/>
      <c r="O23" s="26"/>
      <c r="R23" s="51"/>
      <c r="S23" s="35"/>
      <c r="T23" s="35"/>
      <c r="U23" s="52"/>
      <c r="V23" s="35"/>
      <c r="W23" s="51"/>
      <c r="X23" s="35"/>
      <c r="Y23" s="51"/>
      <c r="Z23" s="35"/>
    </row>
    <row r="24" spans="1:26" x14ac:dyDescent="0.25">
      <c r="A24" s="34"/>
      <c r="B24" s="35">
        <v>20</v>
      </c>
      <c r="C24" s="72">
        <f t="shared" si="3"/>
        <v>1.1300000000000001</v>
      </c>
      <c r="D24" s="35" t="s">
        <v>14</v>
      </c>
      <c r="E24" s="41">
        <f>$G$3</f>
        <v>6.6E-3</v>
      </c>
      <c r="F24" s="35" t="s">
        <v>6</v>
      </c>
      <c r="G24" s="61">
        <f t="shared" si="2"/>
        <v>7.4580000000000011E-3</v>
      </c>
      <c r="H24" s="35"/>
      <c r="I24" s="61">
        <f t="shared" si="4"/>
        <v>9.986000000000007E-3</v>
      </c>
      <c r="J24" s="35"/>
      <c r="K24" s="36">
        <f t="shared" si="1"/>
        <v>0</v>
      </c>
      <c r="L24" s="36"/>
      <c r="M24" s="35"/>
      <c r="N24" s="37"/>
      <c r="O24" s="21"/>
      <c r="R24" s="51"/>
      <c r="S24" s="35"/>
      <c r="T24" s="35"/>
      <c r="U24" s="52"/>
      <c r="V24" s="35"/>
      <c r="W24" s="52"/>
      <c r="X24" s="35"/>
      <c r="Y24" s="52"/>
      <c r="Z24" s="35"/>
    </row>
    <row r="25" spans="1:26" x14ac:dyDescent="0.25">
      <c r="A25" s="17"/>
      <c r="B25">
        <v>21</v>
      </c>
      <c r="C25" s="73">
        <f t="shared" si="3"/>
        <v>1.1300000000000001</v>
      </c>
      <c r="D25" t="s">
        <v>14</v>
      </c>
      <c r="E25" s="41">
        <f>$G$3</f>
        <v>6.6E-3</v>
      </c>
      <c r="F25" t="s">
        <v>6</v>
      </c>
      <c r="G25" s="62">
        <f t="shared" si="2"/>
        <v>7.4580000000000011E-3</v>
      </c>
      <c r="I25" s="62">
        <f t="shared" si="4"/>
        <v>1.7444000000000008E-2</v>
      </c>
      <c r="K25" s="12">
        <f t="shared" si="1"/>
        <v>0.01</v>
      </c>
      <c r="L25" s="12"/>
      <c r="N25" s="18"/>
      <c r="O25" s="21"/>
      <c r="R25" s="53"/>
      <c r="S25" s="53"/>
      <c r="T25" s="53"/>
      <c r="U25" s="54"/>
      <c r="V25" s="53"/>
      <c r="W25" s="53"/>
      <c r="X25" s="53"/>
      <c r="Y25" s="53"/>
      <c r="Z25" s="53"/>
    </row>
    <row r="26" spans="1:26" x14ac:dyDescent="0.25">
      <c r="A26" s="17"/>
      <c r="B26">
        <v>22</v>
      </c>
      <c r="C26" s="73">
        <f t="shared" si="3"/>
        <v>1.1400000000000001</v>
      </c>
      <c r="D26" t="s">
        <v>14</v>
      </c>
      <c r="E26" s="41">
        <f t="shared" si="0"/>
        <v>6.6E-3</v>
      </c>
      <c r="F26" t="s">
        <v>6</v>
      </c>
      <c r="G26" s="62">
        <f t="shared" si="2"/>
        <v>7.5240000000000012E-3</v>
      </c>
      <c r="I26" s="62">
        <f t="shared" si="4"/>
        <v>1.4968000000000009E-2</v>
      </c>
      <c r="K26" s="12">
        <f t="shared" si="1"/>
        <v>0.01</v>
      </c>
      <c r="L26" s="12"/>
      <c r="N26" s="18"/>
      <c r="R26" s="35"/>
      <c r="S26" s="35"/>
      <c r="T26" s="35"/>
      <c r="U26" s="42"/>
      <c r="V26" s="35"/>
      <c r="W26" s="35"/>
      <c r="X26" s="35"/>
      <c r="Y26" s="35"/>
      <c r="Z26" s="35"/>
    </row>
    <row r="27" spans="1:26" x14ac:dyDescent="0.25">
      <c r="A27" s="17"/>
      <c r="B27">
        <v>23</v>
      </c>
      <c r="C27" s="73">
        <f t="shared" si="3"/>
        <v>1.1500000000000001</v>
      </c>
      <c r="D27" t="s">
        <v>14</v>
      </c>
      <c r="E27" s="35">
        <f t="shared" si="0"/>
        <v>6.6E-3</v>
      </c>
      <c r="F27" t="s">
        <v>6</v>
      </c>
      <c r="G27" s="62">
        <f t="shared" si="2"/>
        <v>7.5900000000000013E-3</v>
      </c>
      <c r="I27" s="62">
        <f t="shared" si="4"/>
        <v>1.255800000000001E-2</v>
      </c>
      <c r="K27" s="12">
        <f t="shared" si="1"/>
        <v>0.01</v>
      </c>
      <c r="L27" s="12"/>
      <c r="N27" s="18"/>
      <c r="R27" s="35"/>
      <c r="S27" s="35"/>
      <c r="T27" s="35"/>
      <c r="U27" s="42"/>
      <c r="V27" s="35"/>
      <c r="W27" s="35"/>
      <c r="X27" s="35"/>
      <c r="Y27" s="35"/>
      <c r="Z27" s="35"/>
    </row>
    <row r="28" spans="1:26" x14ac:dyDescent="0.25">
      <c r="A28" s="17"/>
      <c r="B28">
        <v>24</v>
      </c>
      <c r="C28" s="73">
        <f t="shared" si="3"/>
        <v>1.1600000000000001</v>
      </c>
      <c r="D28" t="s">
        <v>14</v>
      </c>
      <c r="E28" s="35">
        <f t="shared" si="0"/>
        <v>6.6E-3</v>
      </c>
      <c r="F28" t="s">
        <v>6</v>
      </c>
      <c r="G28" s="62">
        <f t="shared" si="2"/>
        <v>7.6560000000000005E-3</v>
      </c>
      <c r="I28" s="62">
        <f t="shared" si="4"/>
        <v>1.0214000000000011E-2</v>
      </c>
      <c r="K28" s="12">
        <f t="shared" si="1"/>
        <v>0.01</v>
      </c>
      <c r="L28" s="12"/>
      <c r="N28" s="18"/>
      <c r="R28" s="35"/>
      <c r="S28" s="35"/>
      <c r="T28" s="35"/>
      <c r="U28" s="42"/>
      <c r="V28" s="35"/>
      <c r="W28" s="35"/>
      <c r="X28" s="35"/>
      <c r="Y28" s="35"/>
      <c r="Z28" s="35"/>
    </row>
    <row r="29" spans="1:26" x14ac:dyDescent="0.25">
      <c r="A29" s="17"/>
      <c r="B29">
        <v>25</v>
      </c>
      <c r="C29" s="73">
        <f t="shared" si="3"/>
        <v>1.1700000000000002</v>
      </c>
      <c r="D29" t="s">
        <v>14</v>
      </c>
      <c r="E29" s="35">
        <f t="shared" si="0"/>
        <v>6.6E-3</v>
      </c>
      <c r="F29" t="s">
        <v>6</v>
      </c>
      <c r="G29" s="62">
        <f t="shared" si="2"/>
        <v>7.7220000000000006E-3</v>
      </c>
      <c r="I29" s="62">
        <f t="shared" si="4"/>
        <v>7.9360000000000125E-3</v>
      </c>
      <c r="K29" s="12">
        <f t="shared" si="1"/>
        <v>0</v>
      </c>
      <c r="L29" s="12"/>
      <c r="N29" s="18"/>
      <c r="R29" s="35"/>
      <c r="S29" s="35"/>
      <c r="T29" s="35"/>
      <c r="U29" s="42"/>
      <c r="V29" s="35"/>
      <c r="W29" s="35"/>
      <c r="X29" s="35"/>
      <c r="Y29" s="35"/>
      <c r="Z29" s="35"/>
    </row>
    <row r="30" spans="1:26" x14ac:dyDescent="0.25">
      <c r="A30" s="17"/>
      <c r="B30">
        <v>26</v>
      </c>
      <c r="C30" s="73">
        <f t="shared" si="3"/>
        <v>1.1700000000000002</v>
      </c>
      <c r="D30" t="s">
        <v>14</v>
      </c>
      <c r="E30" s="35">
        <f t="shared" si="0"/>
        <v>6.6E-3</v>
      </c>
      <c r="F30" t="s">
        <v>6</v>
      </c>
      <c r="G30" s="62">
        <f t="shared" si="2"/>
        <v>7.7220000000000006E-3</v>
      </c>
      <c r="I30" s="62">
        <f t="shared" si="4"/>
        <v>1.5658000000000012E-2</v>
      </c>
      <c r="K30" s="12">
        <f t="shared" si="1"/>
        <v>0.01</v>
      </c>
      <c r="L30" s="12"/>
      <c r="N30" s="18"/>
      <c r="R30" s="35"/>
      <c r="S30" s="35"/>
      <c r="T30" s="35"/>
      <c r="U30" s="42"/>
      <c r="V30" s="35"/>
      <c r="W30" s="35"/>
      <c r="X30" s="35"/>
      <c r="Y30" s="35"/>
      <c r="Z30" s="35"/>
    </row>
    <row r="31" spans="1:26" x14ac:dyDescent="0.25">
      <c r="A31" s="17"/>
      <c r="B31">
        <v>27</v>
      </c>
      <c r="C31" s="73">
        <f t="shared" si="3"/>
        <v>1.1800000000000002</v>
      </c>
      <c r="D31" t="s">
        <v>14</v>
      </c>
      <c r="E31" s="35">
        <f>$G$3</f>
        <v>6.6E-3</v>
      </c>
      <c r="F31" t="s">
        <v>6</v>
      </c>
      <c r="G31" s="62">
        <f t="shared" si="2"/>
        <v>7.7880000000000007E-3</v>
      </c>
      <c r="I31" s="62">
        <f t="shared" si="4"/>
        <v>1.3446000000000013E-2</v>
      </c>
      <c r="K31" s="12">
        <f t="shared" si="1"/>
        <v>0.01</v>
      </c>
      <c r="L31" s="12"/>
      <c r="N31" s="18"/>
      <c r="R31" s="51"/>
      <c r="S31" s="35"/>
      <c r="T31" s="35"/>
      <c r="U31" s="42"/>
      <c r="V31" s="35"/>
      <c r="W31" s="35"/>
      <c r="X31" s="35"/>
      <c r="Y31" s="35"/>
      <c r="Z31" s="35"/>
    </row>
    <row r="32" spans="1:26" x14ac:dyDescent="0.25">
      <c r="A32" s="17"/>
      <c r="B32">
        <v>28</v>
      </c>
      <c r="C32" s="73">
        <f t="shared" si="3"/>
        <v>1.1900000000000002</v>
      </c>
      <c r="D32" t="s">
        <v>14</v>
      </c>
      <c r="E32" s="35">
        <f>$G$3</f>
        <v>6.6E-3</v>
      </c>
      <c r="F32" t="s">
        <v>6</v>
      </c>
      <c r="G32" s="62">
        <f t="shared" si="2"/>
        <v>7.8540000000000016E-3</v>
      </c>
      <c r="I32" s="62">
        <f t="shared" si="4"/>
        <v>1.1300000000000015E-2</v>
      </c>
      <c r="K32" s="12">
        <f t="shared" si="1"/>
        <v>0.01</v>
      </c>
      <c r="L32" s="12"/>
      <c r="N32" s="18"/>
      <c r="R32" s="51"/>
      <c r="S32" s="35"/>
      <c r="T32" s="35"/>
      <c r="U32" s="42"/>
      <c r="V32" s="35"/>
      <c r="W32" s="35"/>
      <c r="X32" s="35"/>
      <c r="Y32" s="35"/>
      <c r="Z32" s="35"/>
    </row>
    <row r="33" spans="1:26" x14ac:dyDescent="0.25">
      <c r="A33" s="17"/>
      <c r="B33">
        <v>29</v>
      </c>
      <c r="C33" s="73">
        <f t="shared" si="3"/>
        <v>1.2000000000000002</v>
      </c>
      <c r="D33" t="s">
        <v>14</v>
      </c>
      <c r="E33">
        <f t="shared" si="0"/>
        <v>6.6E-3</v>
      </c>
      <c r="F33" t="s">
        <v>6</v>
      </c>
      <c r="G33" s="62">
        <f t="shared" si="2"/>
        <v>7.9200000000000017E-3</v>
      </c>
      <c r="I33" s="62">
        <f t="shared" si="4"/>
        <v>9.2200000000000164E-3</v>
      </c>
      <c r="K33" s="12">
        <f t="shared" si="1"/>
        <v>0</v>
      </c>
      <c r="L33" s="12"/>
      <c r="N33" s="18"/>
      <c r="R33" s="35"/>
      <c r="S33" s="35"/>
      <c r="T33" s="35"/>
      <c r="U33" s="42"/>
      <c r="V33" s="35"/>
      <c r="W33" s="35"/>
      <c r="X33" s="35"/>
      <c r="Y33" s="35"/>
      <c r="Z33" s="35"/>
    </row>
    <row r="34" spans="1:26" x14ac:dyDescent="0.25">
      <c r="A34" s="17"/>
      <c r="B34" s="1">
        <v>30</v>
      </c>
      <c r="C34" s="74">
        <f t="shared" si="3"/>
        <v>1.2000000000000002</v>
      </c>
      <c r="D34" s="1" t="s">
        <v>14</v>
      </c>
      <c r="E34" s="1">
        <f t="shared" si="0"/>
        <v>6.6E-3</v>
      </c>
      <c r="F34" s="1" t="s">
        <v>6</v>
      </c>
      <c r="G34" s="63">
        <f t="shared" si="2"/>
        <v>7.9200000000000017E-3</v>
      </c>
      <c r="H34" s="1"/>
      <c r="I34" s="63">
        <f t="shared" si="4"/>
        <v>1.7140000000000016E-2</v>
      </c>
      <c r="J34" s="1"/>
      <c r="K34" s="13">
        <f t="shared" si="1"/>
        <v>0.01</v>
      </c>
      <c r="L34" s="13"/>
      <c r="M34" s="1"/>
      <c r="N34" s="19"/>
      <c r="O34" t="s">
        <v>15</v>
      </c>
      <c r="Q34">
        <f>+C3*0.2</f>
        <v>0.2</v>
      </c>
      <c r="R34" s="35"/>
      <c r="S34" s="35"/>
      <c r="T34" s="35"/>
      <c r="U34" s="42"/>
      <c r="V34" s="35"/>
      <c r="W34" s="35"/>
      <c r="X34" s="35"/>
      <c r="Y34" s="35"/>
      <c r="Z34" s="35"/>
    </row>
    <row r="35" spans="1:26" x14ac:dyDescent="0.25">
      <c r="A35" s="17"/>
      <c r="B35" s="14">
        <v>31</v>
      </c>
      <c r="C35" s="75">
        <f t="shared" si="3"/>
        <v>1.2100000000000002</v>
      </c>
      <c r="D35" s="14" t="s">
        <v>14</v>
      </c>
      <c r="E35" s="14">
        <f t="shared" si="0"/>
        <v>6.6E-3</v>
      </c>
      <c r="F35" s="14" t="s">
        <v>6</v>
      </c>
      <c r="G35" s="64">
        <f t="shared" si="2"/>
        <v>7.9860000000000018E-3</v>
      </c>
      <c r="H35" s="14"/>
      <c r="I35" s="64">
        <f t="shared" si="4"/>
        <v>1.5126000000000018E-2</v>
      </c>
      <c r="J35" s="14"/>
      <c r="K35" s="15">
        <f t="shared" si="1"/>
        <v>0.01</v>
      </c>
      <c r="L35" s="15"/>
      <c r="M35" s="14"/>
      <c r="N35" s="16"/>
      <c r="R35" s="35"/>
      <c r="S35" s="35"/>
      <c r="T35" s="35"/>
      <c r="U35" s="42"/>
      <c r="V35" s="35"/>
      <c r="W35" s="35"/>
      <c r="X35" s="35"/>
      <c r="Y35" s="35"/>
      <c r="Z35" s="35"/>
    </row>
    <row r="36" spans="1:26" x14ac:dyDescent="0.25">
      <c r="A36" s="17"/>
      <c r="B36">
        <v>32</v>
      </c>
      <c r="C36" s="73">
        <f t="shared" si="3"/>
        <v>1.2200000000000002</v>
      </c>
      <c r="D36" t="s">
        <v>14</v>
      </c>
      <c r="E36">
        <f t="shared" si="0"/>
        <v>6.6E-3</v>
      </c>
      <c r="F36" t="s">
        <v>6</v>
      </c>
      <c r="G36" s="62">
        <f t="shared" si="2"/>
        <v>8.0520000000000019E-3</v>
      </c>
      <c r="I36" s="62">
        <f t="shared" si="4"/>
        <v>1.317800000000002E-2</v>
      </c>
      <c r="K36" s="12">
        <f t="shared" si="1"/>
        <v>0.01</v>
      </c>
      <c r="L36" s="12"/>
      <c r="N36" s="18"/>
      <c r="U36" s="30"/>
    </row>
    <row r="37" spans="1:26" x14ac:dyDescent="0.25">
      <c r="A37" s="17"/>
      <c r="B37">
        <v>33</v>
      </c>
      <c r="C37" s="73">
        <f t="shared" si="3"/>
        <v>1.2300000000000002</v>
      </c>
      <c r="D37" t="s">
        <v>14</v>
      </c>
      <c r="E37">
        <f t="shared" si="0"/>
        <v>6.6E-3</v>
      </c>
      <c r="F37" t="s">
        <v>6</v>
      </c>
      <c r="G37" s="62">
        <f t="shared" si="2"/>
        <v>8.118000000000002E-3</v>
      </c>
      <c r="I37" s="62">
        <f t="shared" si="4"/>
        <v>1.1296000000000021E-2</v>
      </c>
      <c r="K37" s="12">
        <f t="shared" si="1"/>
        <v>0.01</v>
      </c>
      <c r="L37" s="12"/>
      <c r="N37" s="18"/>
      <c r="U37" s="30"/>
    </row>
    <row r="38" spans="1:26" x14ac:dyDescent="0.25">
      <c r="A38" s="17"/>
      <c r="B38">
        <v>34</v>
      </c>
      <c r="C38" s="73">
        <f t="shared" si="3"/>
        <v>1.2400000000000002</v>
      </c>
      <c r="D38" t="s">
        <v>14</v>
      </c>
      <c r="E38">
        <f>$G$3</f>
        <v>6.6E-3</v>
      </c>
      <c r="F38" t="s">
        <v>6</v>
      </c>
      <c r="G38" s="62">
        <f t="shared" si="2"/>
        <v>8.184000000000002E-3</v>
      </c>
      <c r="I38" s="62">
        <f t="shared" si="4"/>
        <v>9.4800000000000231E-3</v>
      </c>
      <c r="K38" s="12">
        <f t="shared" si="1"/>
        <v>0</v>
      </c>
      <c r="L38" s="12"/>
      <c r="N38" s="18"/>
      <c r="U38" s="30"/>
    </row>
    <row r="39" spans="1:26" x14ac:dyDescent="0.25">
      <c r="A39" s="17"/>
      <c r="B39">
        <v>35</v>
      </c>
      <c r="C39" s="73">
        <f t="shared" si="3"/>
        <v>1.2400000000000002</v>
      </c>
      <c r="D39" t="s">
        <v>14</v>
      </c>
      <c r="E39">
        <f>$G$3</f>
        <v>6.6E-3</v>
      </c>
      <c r="F39" t="s">
        <v>6</v>
      </c>
      <c r="G39" s="62">
        <f t="shared" si="2"/>
        <v>8.184000000000002E-3</v>
      </c>
      <c r="I39" s="62">
        <f t="shared" si="4"/>
        <v>1.7664000000000027E-2</v>
      </c>
      <c r="K39" s="12">
        <f t="shared" si="1"/>
        <v>0.01</v>
      </c>
      <c r="L39" s="12"/>
      <c r="N39" s="18"/>
      <c r="U39" s="30"/>
    </row>
    <row r="40" spans="1:26" x14ac:dyDescent="0.25">
      <c r="A40" s="17"/>
      <c r="B40">
        <v>36</v>
      </c>
      <c r="C40" s="73">
        <f t="shared" si="3"/>
        <v>1.2500000000000002</v>
      </c>
      <c r="D40" t="s">
        <v>14</v>
      </c>
      <c r="E40">
        <f t="shared" si="0"/>
        <v>6.6E-3</v>
      </c>
      <c r="F40" t="s">
        <v>6</v>
      </c>
      <c r="G40" s="62">
        <f t="shared" si="2"/>
        <v>8.2500000000000021E-3</v>
      </c>
      <c r="I40" s="62">
        <f t="shared" si="4"/>
        <v>1.5914000000000029E-2</v>
      </c>
      <c r="K40" s="12">
        <f t="shared" si="1"/>
        <v>0.01</v>
      </c>
      <c r="L40" s="12"/>
      <c r="N40" s="18"/>
      <c r="U40" s="30"/>
    </row>
    <row r="41" spans="1:26" x14ac:dyDescent="0.25">
      <c r="A41" s="17"/>
      <c r="B41">
        <v>37</v>
      </c>
      <c r="C41" s="73">
        <f t="shared" si="3"/>
        <v>1.2600000000000002</v>
      </c>
      <c r="D41" t="s">
        <v>14</v>
      </c>
      <c r="E41">
        <f t="shared" si="0"/>
        <v>6.6E-3</v>
      </c>
      <c r="F41" t="s">
        <v>6</v>
      </c>
      <c r="G41" s="62">
        <f t="shared" si="2"/>
        <v>8.3160000000000022E-3</v>
      </c>
      <c r="I41" s="62">
        <f t="shared" si="4"/>
        <v>1.4230000000000031E-2</v>
      </c>
      <c r="K41" s="12">
        <f t="shared" si="1"/>
        <v>0.01</v>
      </c>
      <c r="L41" s="12"/>
      <c r="N41" s="18"/>
      <c r="U41" s="30"/>
    </row>
    <row r="42" spans="1:26" x14ac:dyDescent="0.25">
      <c r="A42" s="17"/>
      <c r="B42">
        <v>38</v>
      </c>
      <c r="C42" s="73">
        <f t="shared" si="3"/>
        <v>1.2700000000000002</v>
      </c>
      <c r="D42" t="s">
        <v>14</v>
      </c>
      <c r="E42">
        <f t="shared" si="0"/>
        <v>6.6E-3</v>
      </c>
      <c r="F42" t="s">
        <v>6</v>
      </c>
      <c r="G42" s="62">
        <f t="shared" si="2"/>
        <v>8.3820000000000023E-3</v>
      </c>
      <c r="I42" s="62">
        <f t="shared" si="4"/>
        <v>1.2612000000000033E-2</v>
      </c>
      <c r="K42" s="12">
        <f t="shared" si="1"/>
        <v>0.01</v>
      </c>
      <c r="L42" s="12"/>
      <c r="N42" s="18"/>
      <c r="U42" s="30"/>
    </row>
    <row r="43" spans="1:26" x14ac:dyDescent="0.25">
      <c r="A43" s="17"/>
      <c r="B43">
        <v>39</v>
      </c>
      <c r="C43" s="73">
        <f t="shared" si="3"/>
        <v>1.2800000000000002</v>
      </c>
      <c r="D43" t="s">
        <v>14</v>
      </c>
      <c r="E43">
        <f t="shared" si="0"/>
        <v>6.6E-3</v>
      </c>
      <c r="F43" t="s">
        <v>6</v>
      </c>
      <c r="G43" s="62">
        <f t="shared" si="2"/>
        <v>8.4480000000000024E-3</v>
      </c>
      <c r="I43" s="62">
        <f t="shared" si="4"/>
        <v>1.1060000000000035E-2</v>
      </c>
      <c r="K43" s="12">
        <f t="shared" si="1"/>
        <v>0.01</v>
      </c>
      <c r="L43" s="12"/>
      <c r="N43" s="18"/>
      <c r="U43" s="30"/>
    </row>
    <row r="44" spans="1:26" x14ac:dyDescent="0.25">
      <c r="A44" s="17"/>
      <c r="B44">
        <v>40</v>
      </c>
      <c r="C44" s="73">
        <f t="shared" si="3"/>
        <v>1.2900000000000003</v>
      </c>
      <c r="D44" t="s">
        <v>14</v>
      </c>
      <c r="E44">
        <f t="shared" si="0"/>
        <v>6.6E-3</v>
      </c>
      <c r="F44" t="s">
        <v>6</v>
      </c>
      <c r="G44" s="62">
        <f t="shared" si="2"/>
        <v>8.5140000000000025E-3</v>
      </c>
      <c r="I44" s="62">
        <f t="shared" si="4"/>
        <v>9.5740000000000373E-3</v>
      </c>
      <c r="K44" s="12">
        <f t="shared" si="1"/>
        <v>0</v>
      </c>
      <c r="L44" s="12"/>
      <c r="N44" s="18"/>
      <c r="U44" s="30"/>
    </row>
    <row r="45" spans="1:26" x14ac:dyDescent="0.25">
      <c r="A45" s="17"/>
      <c r="B45">
        <v>41</v>
      </c>
      <c r="C45" s="73">
        <f t="shared" si="3"/>
        <v>1.2900000000000003</v>
      </c>
      <c r="D45" t="s">
        <v>14</v>
      </c>
      <c r="E45">
        <f>$G$3</f>
        <v>6.6E-3</v>
      </c>
      <c r="F45" t="s">
        <v>6</v>
      </c>
      <c r="G45" s="62">
        <f t="shared" si="2"/>
        <v>8.5140000000000025E-3</v>
      </c>
      <c r="I45" s="62">
        <f t="shared" si="4"/>
        <v>1.8088000000000042E-2</v>
      </c>
      <c r="K45" s="12">
        <f t="shared" si="1"/>
        <v>0.01</v>
      </c>
      <c r="L45" s="12"/>
      <c r="N45" s="18"/>
      <c r="U45" s="30"/>
    </row>
    <row r="46" spans="1:26" x14ac:dyDescent="0.25">
      <c r="A46" s="17"/>
      <c r="B46">
        <v>42</v>
      </c>
      <c r="C46" s="73">
        <f t="shared" si="3"/>
        <v>1.3000000000000003</v>
      </c>
      <c r="D46" t="s">
        <v>14</v>
      </c>
      <c r="E46">
        <f>$G$3</f>
        <v>6.6E-3</v>
      </c>
      <c r="F46" t="s">
        <v>6</v>
      </c>
      <c r="G46" s="62">
        <f t="shared" si="2"/>
        <v>8.5800000000000026E-3</v>
      </c>
      <c r="I46" s="62">
        <f t="shared" si="4"/>
        <v>1.6668000000000044E-2</v>
      </c>
      <c r="K46" s="12">
        <f t="shared" si="1"/>
        <v>0.01</v>
      </c>
      <c r="L46" s="12"/>
      <c r="N46" s="18"/>
      <c r="U46" s="30"/>
    </row>
    <row r="47" spans="1:26" x14ac:dyDescent="0.25">
      <c r="A47" s="17"/>
      <c r="B47">
        <v>43</v>
      </c>
      <c r="C47" s="73">
        <f t="shared" si="3"/>
        <v>1.3100000000000003</v>
      </c>
      <c r="D47" t="s">
        <v>14</v>
      </c>
      <c r="E47">
        <f t="shared" si="0"/>
        <v>6.6E-3</v>
      </c>
      <c r="F47" t="s">
        <v>6</v>
      </c>
      <c r="G47" s="62">
        <f t="shared" si="2"/>
        <v>8.6460000000000009E-3</v>
      </c>
      <c r="I47" s="62">
        <f t="shared" si="4"/>
        <v>1.5314000000000045E-2</v>
      </c>
      <c r="K47" s="12">
        <f t="shared" si="1"/>
        <v>0.01</v>
      </c>
      <c r="L47" s="12"/>
      <c r="N47" s="18"/>
      <c r="U47" s="30"/>
    </row>
    <row r="48" spans="1:26" x14ac:dyDescent="0.25">
      <c r="A48" s="17"/>
      <c r="B48">
        <v>44</v>
      </c>
      <c r="C48" s="73">
        <f t="shared" si="3"/>
        <v>1.3200000000000003</v>
      </c>
      <c r="D48" t="s">
        <v>14</v>
      </c>
      <c r="E48">
        <f t="shared" si="0"/>
        <v>6.6E-3</v>
      </c>
      <c r="F48" t="s">
        <v>6</v>
      </c>
      <c r="G48" s="62">
        <f t="shared" si="2"/>
        <v>8.712000000000001E-3</v>
      </c>
      <c r="I48" s="62">
        <f t="shared" si="4"/>
        <v>1.4026000000000045E-2</v>
      </c>
      <c r="K48" s="12">
        <f t="shared" si="1"/>
        <v>0.01</v>
      </c>
      <c r="L48" s="12"/>
      <c r="N48" s="18"/>
      <c r="U48" s="30"/>
    </row>
    <row r="49" spans="1:21" x14ac:dyDescent="0.25">
      <c r="A49" s="17"/>
      <c r="B49">
        <v>45</v>
      </c>
      <c r="C49" s="73">
        <f t="shared" si="3"/>
        <v>1.3300000000000003</v>
      </c>
      <c r="D49" t="s">
        <v>14</v>
      </c>
      <c r="E49">
        <f t="shared" si="0"/>
        <v>6.6E-3</v>
      </c>
      <c r="F49" t="s">
        <v>6</v>
      </c>
      <c r="G49" s="62">
        <f t="shared" si="2"/>
        <v>8.7780000000000011E-3</v>
      </c>
      <c r="I49" s="62">
        <f t="shared" si="4"/>
        <v>1.2804000000000046E-2</v>
      </c>
      <c r="K49" s="12">
        <f t="shared" si="1"/>
        <v>0.01</v>
      </c>
      <c r="L49" s="12"/>
      <c r="N49" s="18"/>
      <c r="U49" s="30"/>
    </row>
    <row r="50" spans="1:21" x14ac:dyDescent="0.25">
      <c r="A50" s="17"/>
      <c r="B50">
        <v>46</v>
      </c>
      <c r="C50" s="73">
        <f t="shared" si="3"/>
        <v>1.3400000000000003</v>
      </c>
      <c r="D50" t="s">
        <v>14</v>
      </c>
      <c r="E50">
        <f t="shared" si="0"/>
        <v>6.6E-3</v>
      </c>
      <c r="F50" t="s">
        <v>6</v>
      </c>
      <c r="G50" s="62">
        <f t="shared" si="2"/>
        <v>8.8440000000000012E-3</v>
      </c>
      <c r="I50" s="62">
        <f t="shared" si="4"/>
        <v>1.1648000000000047E-2</v>
      </c>
      <c r="K50" s="12">
        <f t="shared" si="1"/>
        <v>0.01</v>
      </c>
      <c r="L50" s="12"/>
      <c r="N50" s="18"/>
      <c r="U50" s="30"/>
    </row>
    <row r="51" spans="1:21" x14ac:dyDescent="0.25">
      <c r="A51" s="17"/>
      <c r="B51">
        <v>47</v>
      </c>
      <c r="C51" s="73">
        <f t="shared" si="3"/>
        <v>1.3500000000000003</v>
      </c>
      <c r="D51" t="s">
        <v>14</v>
      </c>
      <c r="E51">
        <f t="shared" si="0"/>
        <v>6.6E-3</v>
      </c>
      <c r="F51" t="s">
        <v>6</v>
      </c>
      <c r="G51" s="62">
        <f t="shared" si="2"/>
        <v>8.9100000000000013E-3</v>
      </c>
      <c r="I51" s="62">
        <f t="shared" si="4"/>
        <v>1.0558000000000048E-2</v>
      </c>
      <c r="K51" s="12">
        <f t="shared" si="1"/>
        <v>0.01</v>
      </c>
      <c r="L51" s="12"/>
      <c r="N51" s="18"/>
      <c r="U51" s="30"/>
    </row>
    <row r="52" spans="1:21" x14ac:dyDescent="0.25">
      <c r="A52" s="17"/>
      <c r="B52">
        <v>48</v>
      </c>
      <c r="C52" s="73">
        <f t="shared" si="3"/>
        <v>1.3600000000000003</v>
      </c>
      <c r="D52" t="s">
        <v>14</v>
      </c>
      <c r="E52">
        <f>$G$3</f>
        <v>6.6E-3</v>
      </c>
      <c r="F52" t="s">
        <v>6</v>
      </c>
      <c r="G52" s="62">
        <f t="shared" si="2"/>
        <v>8.9760000000000013E-3</v>
      </c>
      <c r="I52" s="62">
        <f t="shared" si="4"/>
        <v>9.5340000000000494E-3</v>
      </c>
      <c r="K52" s="12">
        <f t="shared" si="1"/>
        <v>0</v>
      </c>
      <c r="L52" s="12"/>
      <c r="N52" s="18"/>
      <c r="U52" s="30"/>
    </row>
    <row r="53" spans="1:21" x14ac:dyDescent="0.25">
      <c r="A53" s="17"/>
      <c r="B53">
        <v>49</v>
      </c>
      <c r="C53" s="73">
        <f t="shared" si="3"/>
        <v>1.3600000000000003</v>
      </c>
      <c r="D53" t="s">
        <v>14</v>
      </c>
      <c r="E53">
        <f>$G$3</f>
        <v>6.6E-3</v>
      </c>
      <c r="F53" t="s">
        <v>6</v>
      </c>
      <c r="G53" s="62">
        <f t="shared" si="2"/>
        <v>8.9760000000000013E-3</v>
      </c>
      <c r="I53" s="62">
        <f t="shared" si="4"/>
        <v>1.8510000000000051E-2</v>
      </c>
      <c r="K53" s="12">
        <f t="shared" si="1"/>
        <v>0.01</v>
      </c>
      <c r="L53" s="12"/>
      <c r="N53" s="18"/>
      <c r="U53" s="30"/>
    </row>
    <row r="54" spans="1:21" x14ac:dyDescent="0.25">
      <c r="A54" s="17"/>
      <c r="B54">
        <v>50</v>
      </c>
      <c r="C54" s="73">
        <f t="shared" si="3"/>
        <v>1.3700000000000003</v>
      </c>
      <c r="D54" t="s">
        <v>14</v>
      </c>
      <c r="E54">
        <f t="shared" si="0"/>
        <v>6.6E-3</v>
      </c>
      <c r="F54" t="s">
        <v>6</v>
      </c>
      <c r="G54" s="62">
        <f t="shared" si="2"/>
        <v>9.0420000000000014E-3</v>
      </c>
      <c r="I54" s="62">
        <f t="shared" si="4"/>
        <v>1.7552000000000054E-2</v>
      </c>
      <c r="K54" s="12">
        <f t="shared" si="1"/>
        <v>0.01</v>
      </c>
      <c r="L54" s="12"/>
      <c r="N54" s="18"/>
      <c r="U54" s="30"/>
    </row>
    <row r="55" spans="1:21" x14ac:dyDescent="0.25">
      <c r="A55" s="17"/>
      <c r="B55">
        <v>51</v>
      </c>
      <c r="C55" s="73">
        <f t="shared" si="3"/>
        <v>1.3800000000000003</v>
      </c>
      <c r="D55" t="s">
        <v>14</v>
      </c>
      <c r="E55">
        <f t="shared" si="0"/>
        <v>6.6E-3</v>
      </c>
      <c r="F55" t="s">
        <v>6</v>
      </c>
      <c r="G55" s="62">
        <f t="shared" si="2"/>
        <v>9.1080000000000015E-3</v>
      </c>
      <c r="I55" s="62">
        <f t="shared" si="4"/>
        <v>1.6660000000000057E-2</v>
      </c>
      <c r="K55" s="12">
        <f t="shared" si="1"/>
        <v>0.01</v>
      </c>
      <c r="L55" s="12"/>
      <c r="N55" s="18"/>
      <c r="U55" s="30"/>
    </row>
    <row r="56" spans="1:21" x14ac:dyDescent="0.25">
      <c r="A56" s="17"/>
      <c r="B56">
        <v>52</v>
      </c>
      <c r="C56" s="73">
        <f t="shared" si="3"/>
        <v>1.3900000000000003</v>
      </c>
      <c r="D56" t="s">
        <v>14</v>
      </c>
      <c r="E56">
        <f t="shared" si="0"/>
        <v>6.6E-3</v>
      </c>
      <c r="F56" t="s">
        <v>6</v>
      </c>
      <c r="G56" s="62">
        <f t="shared" si="2"/>
        <v>9.1740000000000016E-3</v>
      </c>
      <c r="I56" s="62">
        <f t="shared" si="4"/>
        <v>1.5834000000000056E-2</v>
      </c>
      <c r="K56" s="12">
        <f t="shared" si="1"/>
        <v>0.01</v>
      </c>
      <c r="L56" s="12"/>
      <c r="N56" s="18"/>
      <c r="U56" s="30"/>
    </row>
    <row r="57" spans="1:21" x14ac:dyDescent="0.25">
      <c r="A57" s="17"/>
      <c r="B57">
        <v>53</v>
      </c>
      <c r="C57" s="73">
        <f t="shared" si="3"/>
        <v>1.4000000000000004</v>
      </c>
      <c r="D57" t="s">
        <v>14</v>
      </c>
      <c r="E57">
        <f t="shared" si="0"/>
        <v>6.6E-3</v>
      </c>
      <c r="F57" t="s">
        <v>6</v>
      </c>
      <c r="G57" s="62">
        <f t="shared" si="2"/>
        <v>9.2400000000000017E-3</v>
      </c>
      <c r="I57" s="62">
        <f t="shared" si="4"/>
        <v>1.5074000000000058E-2</v>
      </c>
      <c r="K57" s="12">
        <f t="shared" si="1"/>
        <v>0.01</v>
      </c>
      <c r="L57" s="12"/>
      <c r="N57" s="18"/>
      <c r="U57" s="30"/>
    </row>
    <row r="58" spans="1:21" x14ac:dyDescent="0.25">
      <c r="A58" s="17"/>
      <c r="B58">
        <v>54</v>
      </c>
      <c r="C58" s="73">
        <f t="shared" si="3"/>
        <v>1.4100000000000004</v>
      </c>
      <c r="D58" t="s">
        <v>14</v>
      </c>
      <c r="E58">
        <f t="shared" si="0"/>
        <v>6.6E-3</v>
      </c>
      <c r="F58" t="s">
        <v>6</v>
      </c>
      <c r="G58" s="62">
        <f t="shared" si="2"/>
        <v>9.3060000000000018E-3</v>
      </c>
      <c r="I58" s="62">
        <f t="shared" si="4"/>
        <v>1.4380000000000059E-2</v>
      </c>
      <c r="K58" s="12">
        <f t="shared" si="1"/>
        <v>0.01</v>
      </c>
      <c r="L58" s="12"/>
      <c r="N58" s="18"/>
      <c r="U58" s="30"/>
    </row>
    <row r="59" spans="1:21" x14ac:dyDescent="0.25">
      <c r="A59" s="17"/>
      <c r="B59">
        <v>55</v>
      </c>
      <c r="C59" s="73">
        <f t="shared" si="3"/>
        <v>1.4200000000000004</v>
      </c>
      <c r="D59" t="s">
        <v>14</v>
      </c>
      <c r="E59">
        <f>$G$3</f>
        <v>6.6E-3</v>
      </c>
      <c r="F59" t="s">
        <v>6</v>
      </c>
      <c r="G59" s="62">
        <f t="shared" si="2"/>
        <v>9.3720000000000019E-3</v>
      </c>
      <c r="I59" s="62">
        <f t="shared" si="4"/>
        <v>1.3752000000000061E-2</v>
      </c>
      <c r="K59" s="12">
        <f t="shared" si="1"/>
        <v>0.01</v>
      </c>
      <c r="L59" s="12"/>
      <c r="N59" s="18"/>
      <c r="U59" s="30"/>
    </row>
    <row r="60" spans="1:21" x14ac:dyDescent="0.25">
      <c r="A60" s="17"/>
      <c r="B60">
        <v>56</v>
      </c>
      <c r="C60" s="73">
        <f t="shared" si="3"/>
        <v>1.4300000000000004</v>
      </c>
      <c r="D60" t="s">
        <v>14</v>
      </c>
      <c r="E60">
        <f>$G$3</f>
        <v>6.6E-3</v>
      </c>
      <c r="F60" t="s">
        <v>6</v>
      </c>
      <c r="G60" s="62">
        <f t="shared" si="2"/>
        <v>9.4380000000000019E-3</v>
      </c>
      <c r="I60" s="62">
        <f t="shared" si="4"/>
        <v>1.3190000000000063E-2</v>
      </c>
      <c r="K60" s="12">
        <f t="shared" si="1"/>
        <v>0.01</v>
      </c>
      <c r="L60" s="12"/>
      <c r="N60" s="18"/>
      <c r="U60" s="30"/>
    </row>
    <row r="61" spans="1:21" x14ac:dyDescent="0.25">
      <c r="A61" s="17"/>
      <c r="B61">
        <v>57</v>
      </c>
      <c r="C61" s="73">
        <f t="shared" si="3"/>
        <v>1.4400000000000004</v>
      </c>
      <c r="D61" t="s">
        <v>14</v>
      </c>
      <c r="E61">
        <f t="shared" si="0"/>
        <v>6.6E-3</v>
      </c>
      <c r="F61" t="s">
        <v>6</v>
      </c>
      <c r="G61" s="62">
        <f t="shared" si="2"/>
        <v>9.504000000000002E-3</v>
      </c>
      <c r="I61" s="62">
        <f t="shared" si="4"/>
        <v>1.2694000000000065E-2</v>
      </c>
      <c r="K61" s="12">
        <f t="shared" si="1"/>
        <v>0.01</v>
      </c>
      <c r="L61" s="12"/>
      <c r="N61" s="18"/>
      <c r="U61" s="30"/>
    </row>
    <row r="62" spans="1:21" x14ac:dyDescent="0.25">
      <c r="A62" s="17"/>
      <c r="B62">
        <v>58</v>
      </c>
      <c r="C62" s="73">
        <f t="shared" si="3"/>
        <v>1.4500000000000004</v>
      </c>
      <c r="D62" t="s">
        <v>14</v>
      </c>
      <c r="E62">
        <f t="shared" si="0"/>
        <v>6.6E-3</v>
      </c>
      <c r="F62" t="s">
        <v>6</v>
      </c>
      <c r="G62" s="62">
        <f t="shared" si="2"/>
        <v>9.5700000000000021E-3</v>
      </c>
      <c r="I62" s="62">
        <f t="shared" si="4"/>
        <v>1.2264000000000067E-2</v>
      </c>
      <c r="K62" s="12">
        <f t="shared" si="1"/>
        <v>0.01</v>
      </c>
      <c r="L62" s="12"/>
      <c r="N62" s="18"/>
      <c r="U62" s="30"/>
    </row>
    <row r="63" spans="1:21" x14ac:dyDescent="0.25">
      <c r="A63" s="17"/>
      <c r="B63">
        <v>59</v>
      </c>
      <c r="C63" s="73">
        <f t="shared" si="3"/>
        <v>1.4600000000000004</v>
      </c>
      <c r="D63" t="s">
        <v>14</v>
      </c>
      <c r="E63">
        <f t="shared" si="0"/>
        <v>6.6E-3</v>
      </c>
      <c r="F63" t="s">
        <v>6</v>
      </c>
      <c r="G63" s="62">
        <f t="shared" si="2"/>
        <v>9.6360000000000022E-3</v>
      </c>
      <c r="I63" s="62">
        <f t="shared" si="4"/>
        <v>1.1900000000000069E-2</v>
      </c>
      <c r="K63" s="12">
        <f t="shared" si="1"/>
        <v>0.01</v>
      </c>
      <c r="L63" s="12"/>
      <c r="N63" s="18"/>
      <c r="U63" s="30"/>
    </row>
    <row r="64" spans="1:21" x14ac:dyDescent="0.25">
      <c r="A64" s="17"/>
      <c r="B64" s="1">
        <v>60</v>
      </c>
      <c r="C64" s="76">
        <f t="shared" si="3"/>
        <v>1.4700000000000004</v>
      </c>
      <c r="D64" s="1" t="s">
        <v>14</v>
      </c>
      <c r="E64" s="1">
        <f t="shared" si="0"/>
        <v>6.6E-3</v>
      </c>
      <c r="F64" s="1" t="s">
        <v>6</v>
      </c>
      <c r="G64" s="63">
        <f t="shared" si="2"/>
        <v>9.7020000000000023E-3</v>
      </c>
      <c r="H64" s="1"/>
      <c r="I64" s="82">
        <f t="shared" si="4"/>
        <v>1.1602000000000071E-2</v>
      </c>
      <c r="J64" s="1"/>
      <c r="K64" s="13">
        <f t="shared" si="1"/>
        <v>0.01</v>
      </c>
      <c r="L64" s="13"/>
      <c r="M64" s="1"/>
      <c r="N64" s="19"/>
      <c r="O64" t="s">
        <v>16</v>
      </c>
      <c r="Q64">
        <f>+C3*0.4</f>
        <v>0.4</v>
      </c>
      <c r="U64" s="30"/>
    </row>
    <row r="67" spans="3:3" x14ac:dyDescent="0.25">
      <c r="C67" s="77"/>
    </row>
  </sheetData>
  <mergeCells count="1">
    <mergeCell ref="K1:N1"/>
  </mergeCells>
  <hyperlinks>
    <hyperlink ref="Q2" r:id="rId1"/>
  </hyperlinks>
  <pageMargins left="0.75" right="0.75" top="1" bottom="1" header="0.5" footer="0.5"/>
  <pageSetup orientation="portrait" horizontalDpi="4294967292" verticalDpi="4294967292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ethTrade a 4 meses</vt:lpstr>
      <vt:lpstr>ethTrade a 2 meses</vt:lpstr>
    </vt:vector>
  </TitlesOfParts>
  <Manager/>
  <Company>ABCAsociados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Zaragoza</dc:creator>
  <cp:keywords/>
  <dc:description/>
  <cp:lastModifiedBy>Guerrero, Jesus</cp:lastModifiedBy>
  <cp:revision/>
  <dcterms:created xsi:type="dcterms:W3CDTF">2018-01-30T04:10:41Z</dcterms:created>
  <dcterms:modified xsi:type="dcterms:W3CDTF">2018-10-17T18:53:13Z</dcterms:modified>
  <cp:category/>
  <cp:contentStatus/>
</cp:coreProperties>
</file>